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<sst xmlns="http://schemas.openxmlformats.org/spreadsheetml/2006/main" count="117" uniqueCount="50">
  <si>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</si>
  <si>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</si>
  <si>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</si>
  <si>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</si>
  <si>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</si>
  <si>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</si>
  <si>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</si>
  <si>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</si>
  <si>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</si>
  <si>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</si>
  <si>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</si>
  <si>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</si>
  <si>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</si>
  <si>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</si>
  <si>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</si>
  <si>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</si>
  <si>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</si>
  <si>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</si>
  <si>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</si>
  <si>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</si>
  <si>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</si>
  <si>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</si>
  <si>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</si>
  <si>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</si>
  <si>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</si>
  <si>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</si>
  <si>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</si>
  <si>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</si>
  <si>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</si>
  <si>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</si>
  <si>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</si>
  <si>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</si>
  <si>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</si>
  <si>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</si>
  <si>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</si>
  <si>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</si>
  <si>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</si>
  <si>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</si>
  <si>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</si>
  <si>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</si>
  <si>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</si>
  <si>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</si>
  <si>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</si>
  <si>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</si>
  <si>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</si>
  <si>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</si>
  <si>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</si>
  <si>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</si>
  <si>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</si>
  <si>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July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</si>
</sst>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578501</c:v>
                </c:pt>
                <c:pt idx="1">
                  <c:v>159009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737510</c:v>
                </c:pt>
                <c:pt idx="1">
                  <c:v>5205</c:v>
                </c:pt>
                <c:pt idx="2">
                  <c:v>577</c:v>
                </c:pt>
                <c:pt idx="3">
                  <c:v>4232</c:v>
                </c:pt>
                <c:pt idx="4">
                  <c:v>74675</c:v>
                </c:pt>
                <c:pt idx="5">
                  <c:v>1533</c:v>
                </c:pt>
                <c:pt idx="6">
                  <c:v>3990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157629675552</c:v>
                </c:pt>
                <c:pt idx="1">
                  <c:v>6141566683</c:v>
                </c:pt>
                <c:pt idx="2">
                  <c:v>1089101044</c:v>
                </c:pt>
                <c:pt idx="3">
                  <c:v>2279818000</c:v>
                </c:pt>
                <c:pt idx="4">
                  <c:v>191533087822</c:v>
                </c:pt>
                <c:pt idx="5">
                  <c:v>15122813000</c:v>
                </c:pt>
                <c:pt idx="6">
                  <c:v>6213194725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106073774617</c:v>
                </c:pt>
                <c:pt idx="1">
                  <c:v>51555900935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213732.2552263698</c:v>
                </c:pt>
                <c:pt idx="1">
                  <c:v>185608.19147170856</c:v>
                </c:pt>
                <c:pt idx="2">
                  <c:v>227185.79653375936</c:v>
                </c:pt>
                <c:pt idx="3">
                  <c:v>192769.1330481093</c:v>
                </c:pt>
                <c:pt idx="4">
                  <c:v>339582.7024122038</c:v>
                </c:pt>
              </c:numCache>
            </c:numRef>
          </c:val>
        </c:ser>
        <c:axId val="34001781"/>
        <c:axId val="37580574"/>
      </c:barChart>
      <c:catAx>
        <c:axId val="34001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7580574"/>
        <c:crosses val="autoZero"/>
        <c:auto val="1"/>
        <c:lblOffset val="100"/>
        <c:noMultiLvlLbl val="0"/>
      </c:catAx>
      <c:valAx>
        <c:axId val="37580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40017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9864848.662752772</c:v>
                </c:pt>
                <c:pt idx="1">
                  <c:v>8732500</c:v>
                </c:pt>
                <c:pt idx="2">
                  <c:v>9872283.650689429</c:v>
                </c:pt>
                <c:pt idx="3">
                  <c:v>10019030.901287554</c:v>
                </c:pt>
                <c:pt idx="4">
                  <c:v>9394740.223463688</c:v>
                </c:pt>
              </c:numCache>
            </c:numRef>
          </c:val>
        </c:ser>
        <c:axId val="2680847"/>
        <c:axId val="24127624"/>
      </c:barChart>
      <c:catAx>
        <c:axId val="2680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4127624"/>
        <c:crosses val="autoZero"/>
        <c:auto val="1"/>
        <c:lblOffset val="100"/>
        <c:noMultiLvlLbl val="0"/>
      </c:catAx>
      <c:valAx>
        <c:axId val="24127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6808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1179935.9621517772</c:v>
                </c:pt>
                <c:pt idx="1">
                  <c:v>382184.01654031704</c:v>
                </c:pt>
                <c:pt idx="2">
                  <c:v>1488283.8771976558</c:v>
                </c:pt>
                <c:pt idx="3">
                  <c:v>1552267.5451274363</c:v>
                </c:pt>
                <c:pt idx="4">
                  <c:v>979010.5298329355</c:v>
                </c:pt>
              </c:numCache>
            </c:numRef>
          </c:val>
        </c:ser>
        <c:axId val="15822025"/>
        <c:axId val="8180498"/>
      </c:barChart>
      <c:catAx>
        <c:axId val="15822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8180498"/>
        <c:crosses val="autoZero"/>
        <c:auto val="1"/>
        <c:lblOffset val="100"/>
        <c:noMultiLvlLbl val="0"/>
      </c:catAx>
      <c:valAx>
        <c:axId val="8180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58220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1887523.4731369151</c:v>
                </c:pt>
                <c:pt idx="1">
                  <c:v>668839.1608391608</c:v>
                </c:pt>
                <c:pt idx="2">
                  <c:v>2289071.529953917</c:v>
                </c:pt>
                <c:pt idx="3">
                  <c:v>2355557.798076923</c:v>
                </c:pt>
                <c:pt idx="4">
                  <c:v>752500</c:v>
                </c:pt>
              </c:numCache>
            </c:numRef>
          </c:val>
        </c:ser>
        <c:axId val="6515619"/>
        <c:axId val="58640572"/>
      </c:barChart>
      <c:catAx>
        <c:axId val="6515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8640572"/>
        <c:crosses val="autoZero"/>
        <c:auto val="1"/>
        <c:lblOffset val="100"/>
        <c:noMultiLvlLbl val="0"/>
      </c:catAx>
      <c:valAx>
        <c:axId val="58640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5156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538709.3572778828</c:v>
                </c:pt>
                <c:pt idx="1">
                  <c:v>284544.6775446776</c:v>
                </c:pt>
                <c:pt idx="2">
                  <c:v>649782.3429541596</c:v>
                </c:pt>
                <c:pt idx="3">
                  <c:v>660236.5540218943</c:v>
                </c:pt>
                <c:pt idx="4">
                  <c:v>623758.2938388626</c:v>
                </c:pt>
              </c:numCache>
            </c:numRef>
          </c:val>
        </c:ser>
        <c:axId val="58003101"/>
        <c:axId val="52265862"/>
      </c:barChart>
      <c:catAx>
        <c:axId val="58003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2265862"/>
        <c:crosses val="autoZero"/>
        <c:auto val="1"/>
        <c:lblOffset val="100"/>
        <c:noMultiLvlLbl val="0"/>
      </c:catAx>
      <c:valAx>
        <c:axId val="52265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80031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2564889.0233947104</c:v>
                </c:pt>
                <c:pt idx="1">
                  <c:v>672449.398199777</c:v>
                </c:pt>
                <c:pt idx="2">
                  <c:v>2947331.1452970817</c:v>
                </c:pt>
                <c:pt idx="3">
                  <c:v>3449296.7235966255</c:v>
                </c:pt>
                <c:pt idx="4">
                  <c:v>2532915.9874515105</c:v>
                </c:pt>
              </c:numCache>
            </c:numRef>
          </c:val>
        </c:ser>
        <c:axId val="630711"/>
        <c:axId val="5676400"/>
      </c:barChart>
      <c:catAx>
        <c:axId val="630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676400"/>
        <c:crosses val="autoZero"/>
        <c:auto val="1"/>
        <c:lblOffset val="100"/>
        <c:noMultiLvlLbl val="0"/>
      </c:catAx>
      <c:valAx>
        <c:axId val="5676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307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95096</c:v>
                </c:pt>
                <c:pt idx="1">
                  <c:v>1312</c:v>
                </c:pt>
                <c:pt idx="2">
                  <c:v>195</c:v>
                </c:pt>
                <c:pt idx="3">
                  <c:v>308</c:v>
                </c:pt>
                <c:pt idx="4">
                  <c:v>7357</c:v>
                </c:pt>
                <c:pt idx="5">
                  <c:v>869</c:v>
                </c:pt>
                <c:pt idx="6">
                  <c:v>558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d8b01d83-9012-4236-b4b2-0dfa2ca57972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$157.63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dd869a7e-025a-48f0-ab5d-2cffb0f4fb1e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737,510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0.62775</cdr:y>
    </cdr:from>
    <cdr:to>
      <cdr:x>0.65775</cdr:x>
      <cdr:y>0.71475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0.43525</cdr:x>
      <cdr:y>0.01325</cdr:y>
    </cdr:from>
    <cdr:to>
      <cdr:x>0.61675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19375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2a397e8d-c18e-4588-b223-5d9995da0722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827,722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0.42425</cdr:x>
      <cdr:y>0.013</cdr:y>
    </cdr:from>
    <cdr:to>
      <cdr:x>0.64675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</cdr:x>
      <cdr:y>0.013</cdr:y>
    </cdr:from>
    <cdr:to>
      <cdr:x>0.687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668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755637fd-4e54-4d34-b086-577ce1afbc50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$380,009,256,826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ef9afbd8-4ede-4619-a571-eca97c80e331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105,695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578501</v>
      </c>
      <c r="C6" s="7">
        <f>B6/B$9</f>
        <v>0.7843974996949193</v>
      </c>
      <c r="D6" s="14">
        <v>106073774617</v>
      </c>
      <c r="E6" s="7">
        <f>D6/D$9</f>
        <v>0.6729302350305709</v>
      </c>
    </row>
    <row r="7" spans="1:5" ht="12.75">
      <c r="A7" s="1" t="s">
        <v>30</v>
      </c>
      <c r="B7" s="6">
        <v>159009</v>
      </c>
      <c r="C7" s="7">
        <f>B7/B$9</f>
        <v>0.2156025003050806</v>
      </c>
      <c r="D7" s="14">
        <v>51555900935</v>
      </c>
      <c r="E7" s="7">
        <f>D7/D$9</f>
        <v>0.3270697649694291</v>
      </c>
    </row>
    <row r="9" spans="1:7" ht="12.75">
      <c r="A9" s="9" t="s">
        <v>12</v>
      </c>
      <c r="B9" s="10">
        <f>SUM(B6:B7)</f>
        <v>737510</v>
      </c>
      <c r="C9" s="29">
        <f>SUM(C6:C7)</f>
        <v>1</v>
      </c>
      <c r="D9" s="15">
        <f>SUM(D6:D7)</f>
        <v>157629675552</v>
      </c>
      <c r="E9" s="29">
        <f>SUM(E6:E7)</f>
        <v>1</v>
      </c>
      <c r="G9" s="54">
        <f>+D9/1000000000</f>
        <v>157.629675552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95096</v>
      </c>
      <c r="C5" s="7">
        <f>B5/B$13</f>
        <v>0.899720895028147</v>
      </c>
      <c r="D5" s="6">
        <v>737510</v>
      </c>
      <c r="E5" s="7">
        <f>D5/D$13</f>
        <v>0.8910117164941852</v>
      </c>
      <c r="F5" s="14">
        <v>157629675552</v>
      </c>
      <c r="G5" s="7">
        <f>F5/F$13</f>
        <v>0.4148048309890936</v>
      </c>
      <c r="H5" s="14">
        <f>IF(D5=0,"-",+F5/D5)</f>
        <v>213732.2552263698</v>
      </c>
      <c r="I5" s="25"/>
    </row>
    <row r="6" spans="1:8" ht="12.75">
      <c r="A6" s="51" t="s">
        <v>6</v>
      </c>
      <c r="B6" s="6">
        <v>1312</v>
      </c>
      <c r="C6" s="7">
        <f aca="true" t="shared" si="0" ref="C6:C11">B6/B$13</f>
        <v>0.0124130753583424</v>
      </c>
      <c r="D6" s="6">
        <v>5205</v>
      </c>
      <c r="E6" s="7">
        <f aca="true" t="shared" si="1" ref="E6:E11">D6/D$13</f>
        <v>0.00628834318768862</v>
      </c>
      <c r="F6" s="14">
        <v>6141566683</v>
      </c>
      <c r="G6" s="7">
        <f aca="true" t="shared" si="2" ref="G6:G11">F6/F$13</f>
        <v>0.016161623888578384</v>
      </c>
      <c r="H6" s="14">
        <f aca="true" t="shared" si="3" ref="H6:H11">IF(D6=0,"-",+F6/D6)</f>
        <v>1179935.9621517772</v>
      </c>
    </row>
    <row r="7" spans="1:8" ht="12.75">
      <c r="A7" s="51" t="s">
        <v>7</v>
      </c>
      <c r="B7" s="6">
        <v>195</v>
      </c>
      <c r="C7" s="7">
        <f t="shared" si="0"/>
        <v>0.0018449311698755853</v>
      </c>
      <c r="D7" s="6">
        <v>577</v>
      </c>
      <c r="E7" s="7">
        <f t="shared" si="1"/>
        <v>0.0006970939518340699</v>
      </c>
      <c r="F7" s="14">
        <v>1089101044</v>
      </c>
      <c r="G7" s="7">
        <f t="shared" si="2"/>
        <v>0.0028659855633429514</v>
      </c>
      <c r="H7" s="14">
        <f t="shared" si="3"/>
        <v>1887523.4731369151</v>
      </c>
    </row>
    <row r="8" spans="1:8" ht="12.75">
      <c r="A8" s="51" t="s">
        <v>8</v>
      </c>
      <c r="B8" s="6">
        <v>308</v>
      </c>
      <c r="C8" s="7">
        <f t="shared" si="0"/>
        <v>0.0029140451298547707</v>
      </c>
      <c r="D8" s="6">
        <v>4232</v>
      </c>
      <c r="E8" s="7">
        <f t="shared" si="1"/>
        <v>0.005112827736848845</v>
      </c>
      <c r="F8" s="14">
        <v>2279818000</v>
      </c>
      <c r="G8" s="7">
        <f t="shared" si="2"/>
        <v>0.00599937490744835</v>
      </c>
      <c r="H8" s="14">
        <f t="shared" si="3"/>
        <v>538709.3572778828</v>
      </c>
    </row>
    <row r="9" spans="1:8" ht="12.75">
      <c r="A9" s="51" t="s">
        <v>9</v>
      </c>
      <c r="B9" s="6">
        <v>7357</v>
      </c>
      <c r="C9" s="7">
        <f t="shared" si="0"/>
        <v>0.06960594162448555</v>
      </c>
      <c r="D9" s="6">
        <v>74675</v>
      </c>
      <c r="E9" s="7">
        <f t="shared" si="1"/>
        <v>0.09021748848043183</v>
      </c>
      <c r="F9" s="14">
        <v>191533087822</v>
      </c>
      <c r="G9" s="7">
        <f t="shared" si="2"/>
        <v>0.5040221636224506</v>
      </c>
      <c r="H9" s="14">
        <f t="shared" si="3"/>
        <v>2564889.0233947104</v>
      </c>
    </row>
    <row r="10" spans="1:8" ht="12.75">
      <c r="A10" s="51" t="s">
        <v>10</v>
      </c>
      <c r="B10" s="6">
        <v>869</v>
      </c>
      <c r="C10" s="7">
        <f t="shared" si="0"/>
        <v>0.008221770187804532</v>
      </c>
      <c r="D10" s="6">
        <v>1533</v>
      </c>
      <c r="E10" s="7">
        <f t="shared" si="1"/>
        <v>0.0018520711059993574</v>
      </c>
      <c r="F10" s="14">
        <v>15122813000</v>
      </c>
      <c r="G10" s="7">
        <f t="shared" si="2"/>
        <v>0.039795906884774884</v>
      </c>
      <c r="H10" s="14">
        <f t="shared" si="3"/>
        <v>9864848.662752772</v>
      </c>
    </row>
    <row r="11" spans="1:8" ht="12.75">
      <c r="A11" s="51" t="s">
        <v>11</v>
      </c>
      <c r="B11" s="6">
        <v>558</v>
      </c>
      <c r="C11" s="7">
        <f t="shared" si="0"/>
        <v>0.005279341501490137</v>
      </c>
      <c r="D11" s="6">
        <v>3990</v>
      </c>
      <c r="E11" s="7">
        <f t="shared" si="1"/>
        <v>0.004820459043012025</v>
      </c>
      <c r="F11" s="14">
        <v>6213194725</v>
      </c>
      <c r="G11" s="7">
        <f t="shared" si="2"/>
        <v>0.01635011414431128</v>
      </c>
      <c r="H11" s="14">
        <f t="shared" si="3"/>
        <v>1557191.6604010025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105695</v>
      </c>
      <c r="C13" s="11">
        <f t="shared" si="4"/>
        <v>1</v>
      </c>
      <c r="D13" s="10">
        <f t="shared" si="4"/>
        <v>827722</v>
      </c>
      <c r="E13" s="12">
        <f t="shared" si="4"/>
        <v>1</v>
      </c>
      <c r="F13" s="15">
        <f t="shared" si="4"/>
        <v>380009256826</v>
      </c>
      <c r="G13" s="12">
        <f t="shared" si="4"/>
        <v>1</v>
      </c>
      <c r="H13" s="15">
        <f>F13/D13</f>
        <v>459102.52092610806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57016</v>
      </c>
      <c r="C16" s="7">
        <f aca="true" t="shared" si="5" ref="C16:C22">B16/B$24</f>
        <v>0.9499183632668021</v>
      </c>
      <c r="D16" s="6">
        <v>238641</v>
      </c>
      <c r="E16" s="7">
        <f aca="true" t="shared" si="6" ref="E16:E22">D16/D$24</f>
        <v>0.9366478008650533</v>
      </c>
      <c r="F16" s="20">
        <v>44293724421</v>
      </c>
      <c r="G16" s="7">
        <f aca="true" t="shared" si="7" ref="G16:G22">F16/F$24</f>
        <v>0.8176353279200935</v>
      </c>
      <c r="H16" s="20">
        <f aca="true" t="shared" si="8" ref="H16:H22">IF(D16=0,"-",+F16/D16)</f>
        <v>185608.19147170856</v>
      </c>
      <c r="J16" s="8"/>
      <c r="M16" s="1"/>
      <c r="N16" s="1"/>
    </row>
    <row r="17" spans="1:14" ht="12.75">
      <c r="A17" s="1" t="s">
        <v>6</v>
      </c>
      <c r="B17" s="6">
        <v>507</v>
      </c>
      <c r="C17" s="7">
        <f t="shared" si="5"/>
        <v>0.008446902802305822</v>
      </c>
      <c r="D17" s="6">
        <v>1451</v>
      </c>
      <c r="E17" s="7">
        <f t="shared" si="6"/>
        <v>0.00569506480049611</v>
      </c>
      <c r="F17" s="20">
        <v>554549008</v>
      </c>
      <c r="G17" s="7">
        <f t="shared" si="7"/>
        <v>0.010236638845137916</v>
      </c>
      <c r="H17" s="20">
        <f t="shared" si="8"/>
        <v>382184.01654031704</v>
      </c>
      <c r="J17" s="8"/>
      <c r="M17" s="1"/>
      <c r="N17" s="1"/>
    </row>
    <row r="18" spans="1:14" ht="12.75">
      <c r="A18" s="1" t="s">
        <v>7</v>
      </c>
      <c r="B18" s="6">
        <v>64</v>
      </c>
      <c r="C18" s="7">
        <f t="shared" si="5"/>
        <v>0.0010662756989103996</v>
      </c>
      <c r="D18" s="6">
        <v>143</v>
      </c>
      <c r="E18" s="7">
        <f t="shared" si="6"/>
        <v>0.0005612641395388999</v>
      </c>
      <c r="F18" s="20">
        <v>95644000</v>
      </c>
      <c r="G18" s="7">
        <f t="shared" si="7"/>
        <v>0.0017655303166719772</v>
      </c>
      <c r="H18" s="20">
        <f t="shared" si="8"/>
        <v>668839.1608391608</v>
      </c>
      <c r="J18" s="8"/>
      <c r="M18" s="1"/>
      <c r="N18" s="1"/>
    </row>
    <row r="19" spans="1:14" ht="12.75">
      <c r="A19" s="1" t="s">
        <v>8</v>
      </c>
      <c r="B19" s="6">
        <v>193</v>
      </c>
      <c r="C19" s="7">
        <f t="shared" si="5"/>
        <v>0.0032154876545266737</v>
      </c>
      <c r="D19" s="6">
        <v>1287</v>
      </c>
      <c r="E19" s="7">
        <f t="shared" si="6"/>
        <v>0.005051377255850099</v>
      </c>
      <c r="F19" s="20">
        <v>366209000</v>
      </c>
      <c r="G19" s="7">
        <f t="shared" si="7"/>
        <v>0.006759996358769271</v>
      </c>
      <c r="H19" s="20">
        <f t="shared" si="8"/>
        <v>284544.6775446776</v>
      </c>
      <c r="J19" s="8"/>
      <c r="M19" s="1"/>
      <c r="N19" s="1"/>
    </row>
    <row r="20" spans="1:14" ht="12.75">
      <c r="A20" s="1" t="s">
        <v>9</v>
      </c>
      <c r="B20" s="6">
        <v>2141</v>
      </c>
      <c r="C20" s="7">
        <f t="shared" si="5"/>
        <v>0.03567025424011196</v>
      </c>
      <c r="D20" s="6">
        <v>12554</v>
      </c>
      <c r="E20" s="7">
        <f t="shared" si="6"/>
        <v>0.049273496557841606</v>
      </c>
      <c r="F20" s="20">
        <v>8441929745</v>
      </c>
      <c r="G20" s="7">
        <f t="shared" si="7"/>
        <v>0.15583291054339463</v>
      </c>
      <c r="H20" s="20">
        <f t="shared" si="8"/>
        <v>672449.398199777</v>
      </c>
      <c r="J20" s="8"/>
      <c r="M20" s="1"/>
      <c r="N20" s="1"/>
    </row>
    <row r="21" spans="1:14" ht="12.75">
      <c r="A21" s="1" t="s">
        <v>10</v>
      </c>
      <c r="B21" s="6">
        <v>10</v>
      </c>
      <c r="C21" s="7">
        <f t="shared" si="5"/>
        <v>0.00016660557795474993</v>
      </c>
      <c r="D21" s="6">
        <v>10</v>
      </c>
      <c r="E21" s="7">
        <f t="shared" si="6"/>
        <v>3.92492405271958E-05</v>
      </c>
      <c r="F21" s="20">
        <v>87325000</v>
      </c>
      <c r="G21" s="7">
        <f t="shared" si="7"/>
        <v>0.0016119666147733304</v>
      </c>
      <c r="H21" s="20">
        <f t="shared" si="8"/>
        <v>8732500</v>
      </c>
      <c r="J21" s="8"/>
      <c r="M21" s="1"/>
      <c r="N21" s="1"/>
    </row>
    <row r="22" spans="1:14" ht="12.75">
      <c r="A22" s="1" t="s">
        <v>11</v>
      </c>
      <c r="B22" s="6">
        <v>91</v>
      </c>
      <c r="C22" s="7">
        <f t="shared" si="5"/>
        <v>0.0015161107593882244</v>
      </c>
      <c r="D22" s="6">
        <v>696</v>
      </c>
      <c r="E22" s="7">
        <f t="shared" si="6"/>
        <v>0.0027317471406928277</v>
      </c>
      <c r="F22" s="20">
        <v>333577000</v>
      </c>
      <c r="G22" s="7">
        <f t="shared" si="7"/>
        <v>0.006157629401159385</v>
      </c>
      <c r="H22" s="20">
        <f t="shared" si="8"/>
        <v>479277.2988505747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60022</v>
      </c>
      <c r="C24" s="11">
        <f t="shared" si="9"/>
        <v>1</v>
      </c>
      <c r="D24" s="10">
        <f t="shared" si="9"/>
        <v>254782</v>
      </c>
      <c r="E24" s="11">
        <f t="shared" si="9"/>
        <v>1.0000000000000002</v>
      </c>
      <c r="F24" s="21">
        <f t="shared" si="9"/>
        <v>54172958174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94877</v>
      </c>
      <c r="C27" s="7">
        <f>B27/B$35</f>
        <v>0.8999734400789209</v>
      </c>
      <c r="D27" s="6">
        <v>498869</v>
      </c>
      <c r="E27" s="7">
        <f>D27/D$35</f>
        <v>0.8707177016790589</v>
      </c>
      <c r="F27" s="20">
        <v>113335951131</v>
      </c>
      <c r="G27" s="7">
        <f>F27/F$35</f>
        <v>0.3478309556052414</v>
      </c>
      <c r="H27" s="20">
        <f aca="true" t="shared" si="10" ref="H27:H33">IF(D27=0,"-",+F27/D27)</f>
        <v>227185.79653375936</v>
      </c>
      <c r="J27" s="8"/>
    </row>
    <row r="28" spans="1:10" ht="12.75">
      <c r="A28" s="1" t="s">
        <v>6</v>
      </c>
      <c r="B28" s="6">
        <v>1303</v>
      </c>
      <c r="C28" s="7">
        <f aca="true" t="shared" si="11" ref="C28:C33">B28/B$35</f>
        <v>0.012359848987877294</v>
      </c>
      <c r="D28" s="6">
        <v>3754</v>
      </c>
      <c r="E28" s="7">
        <f aca="true" t="shared" si="12" ref="E28:E33">D28/D$35</f>
        <v>0.006552169511641707</v>
      </c>
      <c r="F28" s="20">
        <v>5587017675</v>
      </c>
      <c r="G28" s="7">
        <f aca="true" t="shared" si="13" ref="G28:G33">F28/F$35</f>
        <v>0.017146701267212256</v>
      </c>
      <c r="H28" s="20">
        <f t="shared" si="10"/>
        <v>1488283.8771976558</v>
      </c>
      <c r="J28" s="8"/>
    </row>
    <row r="29" spans="1:10" ht="12.75">
      <c r="A29" s="1" t="s">
        <v>7</v>
      </c>
      <c r="B29" s="6">
        <v>195</v>
      </c>
      <c r="C29" s="7">
        <f t="shared" si="11"/>
        <v>0.00184970878943674</v>
      </c>
      <c r="D29" s="6">
        <v>434</v>
      </c>
      <c r="E29" s="7">
        <f t="shared" si="12"/>
        <v>0.0007574964219639055</v>
      </c>
      <c r="F29" s="20">
        <v>993457044</v>
      </c>
      <c r="G29" s="7">
        <f t="shared" si="13"/>
        <v>0.003048945277459811</v>
      </c>
      <c r="H29" s="20">
        <f t="shared" si="10"/>
        <v>2289071.529953917</v>
      </c>
      <c r="J29" s="8"/>
    </row>
    <row r="30" spans="1:10" ht="12.75">
      <c r="A30" s="1" t="s">
        <v>8</v>
      </c>
      <c r="B30" s="6">
        <v>308</v>
      </c>
      <c r="C30" s="7">
        <f t="shared" si="11"/>
        <v>0.0029215913187000814</v>
      </c>
      <c r="D30" s="6">
        <v>2945</v>
      </c>
      <c r="E30" s="7">
        <f t="shared" si="12"/>
        <v>0.00514015429189793</v>
      </c>
      <c r="F30" s="20">
        <v>1913609000</v>
      </c>
      <c r="G30" s="7">
        <f t="shared" si="13"/>
        <v>0.00587291535018256</v>
      </c>
      <c r="H30" s="20">
        <f t="shared" si="10"/>
        <v>649782.3429541596</v>
      </c>
      <c r="J30" s="8"/>
    </row>
    <row r="31" spans="1:10" ht="12.75">
      <c r="A31" s="1" t="s">
        <v>9</v>
      </c>
      <c r="B31" s="6">
        <v>7327</v>
      </c>
      <c r="C31" s="7">
        <f t="shared" si="11"/>
        <v>0.06950162205232305</v>
      </c>
      <c r="D31" s="6">
        <v>62121</v>
      </c>
      <c r="E31" s="7">
        <f t="shared" si="12"/>
        <v>0.10842496596502252</v>
      </c>
      <c r="F31" s="20">
        <v>183091158077</v>
      </c>
      <c r="G31" s="7">
        <f t="shared" si="13"/>
        <v>0.5619114838784282</v>
      </c>
      <c r="H31" s="20">
        <f t="shared" si="10"/>
        <v>2947331.1452970817</v>
      </c>
      <c r="J31" s="8"/>
    </row>
    <row r="32" spans="1:10" ht="12.75">
      <c r="A32" s="1" t="s">
        <v>10</v>
      </c>
      <c r="B32" s="6">
        <v>868</v>
      </c>
      <c r="C32" s="7">
        <f t="shared" si="11"/>
        <v>0.008233575534518412</v>
      </c>
      <c r="D32" s="6">
        <v>1523</v>
      </c>
      <c r="E32" s="7">
        <f t="shared" si="12"/>
        <v>0.0026582190107166544</v>
      </c>
      <c r="F32" s="20">
        <v>15035488000</v>
      </c>
      <c r="G32" s="7">
        <f t="shared" si="13"/>
        <v>0.04614430025814348</v>
      </c>
      <c r="H32" s="20">
        <f t="shared" si="10"/>
        <v>9872283.650689429</v>
      </c>
      <c r="J32" s="8"/>
    </row>
    <row r="33" spans="1:10" ht="12.75">
      <c r="A33" s="1" t="s">
        <v>11</v>
      </c>
      <c r="B33" s="6">
        <v>544</v>
      </c>
      <c r="C33" s="7">
        <f t="shared" si="11"/>
        <v>0.005160213238223521</v>
      </c>
      <c r="D33" s="6">
        <v>3294</v>
      </c>
      <c r="E33" s="7">
        <f t="shared" si="12"/>
        <v>0.005749293119698398</v>
      </c>
      <c r="F33" s="20">
        <v>5879617725</v>
      </c>
      <c r="G33" s="7">
        <f t="shared" si="13"/>
        <v>0.018044698363332303</v>
      </c>
      <c r="H33" s="20">
        <f t="shared" si="10"/>
        <v>1784947.7003642987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105422</v>
      </c>
      <c r="C35" s="11">
        <f t="shared" si="14"/>
        <v>1</v>
      </c>
      <c r="D35" s="10">
        <f t="shared" si="14"/>
        <v>572940</v>
      </c>
      <c r="E35" s="11">
        <f t="shared" si="14"/>
        <v>1</v>
      </c>
      <c r="F35" s="21">
        <f t="shared" si="14"/>
        <v>325836298652</v>
      </c>
      <c r="G35" s="11">
        <f t="shared" si="14"/>
        <v>0.9999999999999999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87991</v>
      </c>
      <c r="C38" s="7">
        <f aca="true" t="shared" si="15" ref="C38:C44">B38/B$46</f>
        <v>0.9059469143174845</v>
      </c>
      <c r="D38" s="6">
        <v>381922</v>
      </c>
      <c r="E38" s="7">
        <f aca="true" t="shared" si="16" ref="E38:E44">D38/D$46</f>
        <v>0.9102939038371242</v>
      </c>
      <c r="F38" s="20">
        <v>73622772832</v>
      </c>
      <c r="G38" s="7">
        <f aca="true" t="shared" si="17" ref="G38:G44">F38/F$46</f>
        <v>0.3814752307681354</v>
      </c>
      <c r="H38" s="20">
        <f aca="true" t="shared" si="18" ref="H38:H44">IF(D38=0,"-",+F38/D38)</f>
        <v>192769.1330481093</v>
      </c>
      <c r="J38" s="8"/>
      <c r="N38" s="1"/>
    </row>
    <row r="39" spans="1:14" ht="12.75">
      <c r="A39" s="1" t="s">
        <v>6</v>
      </c>
      <c r="B39" s="6">
        <v>1273</v>
      </c>
      <c r="C39" s="7">
        <f t="shared" si="15"/>
        <v>0.013106686160245455</v>
      </c>
      <c r="D39" s="6">
        <v>3335</v>
      </c>
      <c r="E39" s="7">
        <f t="shared" si="16"/>
        <v>0.007948822454052946</v>
      </c>
      <c r="F39" s="20">
        <v>5176812263</v>
      </c>
      <c r="G39" s="7">
        <f t="shared" si="17"/>
        <v>0.026823570706547527</v>
      </c>
      <c r="H39" s="20">
        <f t="shared" si="18"/>
        <v>1552267.5451274363</v>
      </c>
      <c r="J39" s="8"/>
      <c r="N39" s="1"/>
    </row>
    <row r="40" spans="1:14" ht="12.75">
      <c r="A40" s="1" t="s">
        <v>7</v>
      </c>
      <c r="B40" s="6">
        <v>195</v>
      </c>
      <c r="C40" s="7">
        <f t="shared" si="15"/>
        <v>0.0020077013364083766</v>
      </c>
      <c r="D40" s="6">
        <v>416</v>
      </c>
      <c r="E40" s="7">
        <f t="shared" si="16"/>
        <v>0.0009915172836239957</v>
      </c>
      <c r="F40" s="20">
        <v>979912044</v>
      </c>
      <c r="G40" s="7">
        <f t="shared" si="17"/>
        <v>0.0050773987278416996</v>
      </c>
      <c r="H40" s="20">
        <f t="shared" si="18"/>
        <v>2355557.798076923</v>
      </c>
      <c r="J40" s="8"/>
      <c r="N40" s="1"/>
    </row>
    <row r="41" spans="1:14" ht="12.75">
      <c r="A41" s="1" t="s">
        <v>8</v>
      </c>
      <c r="B41" s="6">
        <v>292</v>
      </c>
      <c r="C41" s="7">
        <f t="shared" si="15"/>
        <v>0.0030064040524679283</v>
      </c>
      <c r="D41" s="6">
        <v>2101</v>
      </c>
      <c r="E41" s="7">
        <f t="shared" si="16"/>
        <v>0.00500763897330292</v>
      </c>
      <c r="F41" s="20">
        <v>1387157000</v>
      </c>
      <c r="G41" s="7">
        <f t="shared" si="17"/>
        <v>0.007187532013961764</v>
      </c>
      <c r="H41" s="20">
        <f t="shared" si="18"/>
        <v>660236.5540218943</v>
      </c>
      <c r="J41" s="8"/>
      <c r="N41" s="1"/>
    </row>
    <row r="42" spans="1:14" ht="12.75">
      <c r="A42" s="1" t="s">
        <v>9</v>
      </c>
      <c r="B42" s="6">
        <v>6053</v>
      </c>
      <c r="C42" s="7">
        <f t="shared" si="15"/>
        <v>0.06232110866297387</v>
      </c>
      <c r="D42" s="6">
        <v>28093</v>
      </c>
      <c r="E42" s="7">
        <f t="shared" si="16"/>
        <v>0.06695840155973296</v>
      </c>
      <c r="F42" s="20">
        <v>96901092856</v>
      </c>
      <c r="G42" s="7">
        <f t="shared" si="17"/>
        <v>0.5020914770933511</v>
      </c>
      <c r="H42" s="20">
        <f t="shared" si="18"/>
        <v>3449296.7235966255</v>
      </c>
      <c r="J42" s="8"/>
      <c r="N42" s="1"/>
    </row>
    <row r="43" spans="1:14" ht="12.75">
      <c r="A43" s="1" t="s">
        <v>10</v>
      </c>
      <c r="B43" s="6">
        <v>850</v>
      </c>
      <c r="C43" s="7">
        <f t="shared" si="15"/>
        <v>0.008751518645882668</v>
      </c>
      <c r="D43" s="6">
        <v>1165</v>
      </c>
      <c r="E43" s="7">
        <f t="shared" si="16"/>
        <v>0.0027767250851489303</v>
      </c>
      <c r="F43" s="20">
        <v>11672171000</v>
      </c>
      <c r="G43" s="7">
        <f t="shared" si="17"/>
        <v>0.06047916907382228</v>
      </c>
      <c r="H43" s="20">
        <f t="shared" si="18"/>
        <v>10019030.901287554</v>
      </c>
      <c r="J43" s="8"/>
      <c r="N43" s="1"/>
    </row>
    <row r="44" spans="1:14" ht="12.75">
      <c r="A44" s="1" t="s">
        <v>11</v>
      </c>
      <c r="B44" s="6">
        <v>472</v>
      </c>
      <c r="C44" s="7">
        <f t="shared" si="15"/>
        <v>0.004859666824537199</v>
      </c>
      <c r="D44" s="6">
        <v>2527</v>
      </c>
      <c r="E44" s="7">
        <f t="shared" si="16"/>
        <v>0.006022990807014032</v>
      </c>
      <c r="F44" s="20">
        <v>3254978905</v>
      </c>
      <c r="G44" s="7">
        <f t="shared" si="17"/>
        <v>0.01686562161634026</v>
      </c>
      <c r="H44" s="20">
        <f t="shared" si="18"/>
        <v>1288080.2948159873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97126</v>
      </c>
      <c r="C46" s="11">
        <f t="shared" si="19"/>
        <v>1</v>
      </c>
      <c r="D46" s="10">
        <f t="shared" si="19"/>
        <v>419559</v>
      </c>
      <c r="E46" s="11">
        <f t="shared" si="19"/>
        <v>1</v>
      </c>
      <c r="F46" s="10">
        <f t="shared" si="19"/>
        <v>192994896900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73850</v>
      </c>
      <c r="C49" s="7">
        <f aca="true" t="shared" si="20" ref="C49:C55">B49/B$57</f>
        <v>0.9049136135277539</v>
      </c>
      <c r="D49" s="6">
        <v>116947</v>
      </c>
      <c r="E49" s="7">
        <f aca="true" t="shared" si="21" ref="E49:E55">D49/D$57</f>
        <v>0.7624608002294939</v>
      </c>
      <c r="F49" s="20">
        <v>39713178299</v>
      </c>
      <c r="G49" s="7">
        <f aca="true" t="shared" si="22" ref="G49:G55">F49/F$57</f>
        <v>0.29895181603955107</v>
      </c>
      <c r="H49" s="20">
        <f aca="true" t="shared" si="23" ref="H49:H55">IF(D49=0,"-",+F49/D49)</f>
        <v>339582.7024122038</v>
      </c>
      <c r="J49" s="8"/>
      <c r="N49" s="1"/>
    </row>
    <row r="50" spans="1:14" ht="12.75">
      <c r="A50" s="1" t="s">
        <v>6</v>
      </c>
      <c r="B50" s="6">
        <v>340</v>
      </c>
      <c r="C50" s="7">
        <f t="shared" si="20"/>
        <v>0.0041661561083200585</v>
      </c>
      <c r="D50" s="6">
        <v>419</v>
      </c>
      <c r="E50" s="7">
        <f t="shared" si="21"/>
        <v>0.002731759474771973</v>
      </c>
      <c r="F50" s="20">
        <v>410205412</v>
      </c>
      <c r="G50" s="7">
        <f t="shared" si="22"/>
        <v>0.0030879334799990103</v>
      </c>
      <c r="H50" s="20">
        <f t="shared" si="23"/>
        <v>979010.5298329355</v>
      </c>
      <c r="J50" s="8"/>
      <c r="N50" s="1"/>
    </row>
    <row r="51" spans="1:14" ht="12.75">
      <c r="A51" s="1" t="s">
        <v>7</v>
      </c>
      <c r="B51" s="6">
        <v>18</v>
      </c>
      <c r="C51" s="7">
        <f t="shared" si="20"/>
        <v>0.00022056120573459134</v>
      </c>
      <c r="D51" s="6">
        <v>18</v>
      </c>
      <c r="E51" s="7">
        <f t="shared" si="21"/>
        <v>0.00011735482230523989</v>
      </c>
      <c r="F51" s="20">
        <v>13545000</v>
      </c>
      <c r="G51" s="7">
        <f t="shared" si="22"/>
        <v>0.00010196369370813323</v>
      </c>
      <c r="H51" s="20">
        <f t="shared" si="23"/>
        <v>752500</v>
      </c>
      <c r="J51" s="8"/>
      <c r="N51" s="1"/>
    </row>
    <row r="52" spans="1:14" ht="12.75">
      <c r="A52" s="1" t="s">
        <v>8</v>
      </c>
      <c r="B52" s="6">
        <v>261</v>
      </c>
      <c r="C52" s="7">
        <f t="shared" si="20"/>
        <v>0.0031981374831515745</v>
      </c>
      <c r="D52" s="6">
        <v>844</v>
      </c>
      <c r="E52" s="7">
        <f t="shared" si="21"/>
        <v>0.005502637223645693</v>
      </c>
      <c r="F52" s="20">
        <v>526452000</v>
      </c>
      <c r="G52" s="7">
        <f t="shared" si="22"/>
        <v>0.003963011478776977</v>
      </c>
      <c r="H52" s="20">
        <f t="shared" si="23"/>
        <v>623758.2938388626</v>
      </c>
      <c r="J52" s="8"/>
      <c r="N52" s="1"/>
    </row>
    <row r="53" spans="1:14" ht="12.75">
      <c r="A53" s="1" t="s">
        <v>9</v>
      </c>
      <c r="B53" s="6">
        <v>6425</v>
      </c>
      <c r="C53" s="7">
        <f t="shared" si="20"/>
        <v>0.07872809704693053</v>
      </c>
      <c r="D53" s="6">
        <v>34028</v>
      </c>
      <c r="E53" s="7">
        <f t="shared" si="21"/>
        <v>0.22185277185570573</v>
      </c>
      <c r="F53" s="20">
        <v>86190065221</v>
      </c>
      <c r="G53" s="7">
        <f t="shared" si="22"/>
        <v>0.6488192994372883</v>
      </c>
      <c r="H53" s="20">
        <f t="shared" si="23"/>
        <v>2532915.9874515105</v>
      </c>
      <c r="J53" s="8"/>
      <c r="N53" s="1"/>
    </row>
    <row r="54" spans="1:14" ht="12.75">
      <c r="A54" s="1" t="s">
        <v>10</v>
      </c>
      <c r="B54" s="6">
        <v>297</v>
      </c>
      <c r="C54" s="7">
        <f t="shared" si="20"/>
        <v>0.0036392598946207574</v>
      </c>
      <c r="D54" s="6">
        <v>358</v>
      </c>
      <c r="E54" s="7">
        <f t="shared" si="21"/>
        <v>0.0023340570214042157</v>
      </c>
      <c r="F54" s="20">
        <v>3363317000</v>
      </c>
      <c r="G54" s="7">
        <f t="shared" si="22"/>
        <v>0.025318288994563124</v>
      </c>
      <c r="H54" s="20">
        <f t="shared" si="23"/>
        <v>9394740.223463688</v>
      </c>
      <c r="J54" s="8"/>
      <c r="N54" s="1"/>
    </row>
    <row r="55" spans="1:14" ht="12.75">
      <c r="A55" s="1" t="s">
        <v>11</v>
      </c>
      <c r="B55" s="6">
        <v>419</v>
      </c>
      <c r="C55" s="7">
        <f t="shared" si="20"/>
        <v>0.005134174733488543</v>
      </c>
      <c r="D55" s="6">
        <v>767</v>
      </c>
      <c r="E55" s="7">
        <f t="shared" si="21"/>
        <v>0.005000619372673278</v>
      </c>
      <c r="F55" s="20">
        <v>2624638820</v>
      </c>
      <c r="G55" s="7">
        <f t="shared" si="22"/>
        <v>0.019757686876113414</v>
      </c>
      <c r="H55" s="20">
        <f t="shared" si="23"/>
        <v>3421954.1329856585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81610</v>
      </c>
      <c r="C57" s="11">
        <f t="shared" si="24"/>
        <v>0.9999999999999999</v>
      </c>
      <c r="D57" s="10">
        <f t="shared" si="24"/>
        <v>153381</v>
      </c>
      <c r="E57" s="11">
        <f t="shared" si="24"/>
        <v>1.0000000000000002</v>
      </c>
      <c r="F57" s="10">
        <f t="shared" si="24"/>
        <v>132841401752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Lluff</cp:lastModifiedBy>
  <cp:lastPrinted>2001-02-08T21:22:29Z</cp:lastPrinted>
  <dcterms:created xsi:type="dcterms:W3CDTF">2000-09-06T18:30:25Z</dcterms:created>
  <dcterms:modified xsi:type="dcterms:W3CDTF">2008-09-02T18:45:31Z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