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<sst xmlns="http://schemas.openxmlformats.org/spreadsheetml/2006/main" count="117" uniqueCount="50">
  <si>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</si>
  <si>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</si>
  <si>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</si>
  <si>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</si>
  <si>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</si>
  <si>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</si>
  <si>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</si>
  <si>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</si>
  <si>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</si>
  <si>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</si>
  <si>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</si>
  <si>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</si>
  <si>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</si>
  <si>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</si>
  <si>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</si>
  <si>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</si>
  <si>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</si>
  <si>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</si>
  <si>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</si>
  <si>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</si>
  <si>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</si>
  <si>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</si>
  <si>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</si>
  <si>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</si>
  <si>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</si>
  <si>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</si>
  <si>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</si>
  <si>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</si>
  <si>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</si>
  <si>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</si>
  <si>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</si>
  <si>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</si>
  <si>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</si>
  <si>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</si>
  <si>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</si>
  <si>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</si>
  <si>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</si>
  <si>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</si>
  <si>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</si>
  <si>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</si>
  <si>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</si>
  <si>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</si>
  <si>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</si>
  <si>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</si>
  <si>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</si>
  <si>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</si>
  <si>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</si>
  <si>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</si>
  <si>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</si>
  <si>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February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</si>
</sst>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388681</c:v>
                </c:pt>
                <c:pt idx="1">
                  <c:v>131153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519834</c:v>
                </c:pt>
                <c:pt idx="1">
                  <c:v>3959</c:v>
                </c:pt>
                <c:pt idx="2">
                  <c:v>799</c:v>
                </c:pt>
                <c:pt idx="3">
                  <c:v>1452</c:v>
                </c:pt>
                <c:pt idx="4">
                  <c:v>28234</c:v>
                </c:pt>
                <c:pt idx="5">
                  <c:v>1325</c:v>
                </c:pt>
                <c:pt idx="6">
                  <c:v>2149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90769383780</c:v>
                </c:pt>
                <c:pt idx="1">
                  <c:v>3624004585</c:v>
                </c:pt>
                <c:pt idx="2">
                  <c:v>1185645714</c:v>
                </c:pt>
                <c:pt idx="3">
                  <c:v>1330767819</c:v>
                </c:pt>
                <c:pt idx="4">
                  <c:v>105458471501</c:v>
                </c:pt>
                <c:pt idx="5">
                  <c:v>10758918000</c:v>
                </c:pt>
                <c:pt idx="6">
                  <c:v>5171190539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58180563275</c:v>
                </c:pt>
                <c:pt idx="1">
                  <c:v>32588820505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174612.2488717552</c:v>
                </c:pt>
                <c:pt idx="1">
                  <c:v>286001.3298469777</c:v>
                </c:pt>
                <c:pt idx="2">
                  <c:v>144268.80347968268</c:v>
                </c:pt>
                <c:pt idx="3">
                  <c:v>118166.43429891976</c:v>
                </c:pt>
                <c:pt idx="4">
                  <c:v>233797.29190883067</c:v>
                </c:pt>
              </c:numCache>
            </c:numRef>
          </c:val>
        </c:ser>
        <c:axId val="16341501"/>
        <c:axId val="12855782"/>
      </c:barChart>
      <c:catAx>
        <c:axId val="16341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2855782"/>
        <c:crosses val="autoZero"/>
        <c:auto val="1"/>
        <c:lblOffset val="100"/>
        <c:noMultiLvlLbl val="0"/>
      </c:catAx>
      <c:valAx>
        <c:axId val="12855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341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8119938.113207547</c:v>
                </c:pt>
                <c:pt idx="1">
                  <c:v>0</c:v>
                </c:pt>
                <c:pt idx="2">
                  <c:v>8119938.113207547</c:v>
                </c:pt>
                <c:pt idx="3">
                  <c:v>8225147.663551402</c:v>
                </c:pt>
                <c:pt idx="4">
                  <c:v>7678470.588235294</c:v>
                </c:pt>
              </c:numCache>
            </c:numRef>
          </c:val>
        </c:ser>
        <c:axId val="48593175"/>
        <c:axId val="34685392"/>
      </c:barChart>
      <c:catAx>
        <c:axId val="48593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685392"/>
        <c:crosses val="autoZero"/>
        <c:auto val="1"/>
        <c:lblOffset val="100"/>
        <c:noMultiLvlLbl val="0"/>
      </c:catAx>
      <c:valAx>
        <c:axId val="34685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8593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915383.8305127558</c:v>
                </c:pt>
                <c:pt idx="1">
                  <c:v>573511.0024449878</c:v>
                </c:pt>
                <c:pt idx="2">
                  <c:v>1004416.6141356255</c:v>
                </c:pt>
                <c:pt idx="3">
                  <c:v>968255.496680984</c:v>
                </c:pt>
                <c:pt idx="4">
                  <c:v>1164086.6517241378</c:v>
                </c:pt>
              </c:numCache>
            </c:numRef>
          </c:val>
        </c:ser>
        <c:axId val="43733073"/>
        <c:axId val="58053338"/>
      </c:barChart>
      <c:catAx>
        <c:axId val="43733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053338"/>
        <c:crosses val="autoZero"/>
        <c:auto val="1"/>
        <c:lblOffset val="100"/>
        <c:noMultiLvlLbl val="0"/>
      </c:catAx>
      <c:valAx>
        <c:axId val="58053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3733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1483912.032540676</c:v>
                </c:pt>
                <c:pt idx="1">
                  <c:v>530730.3370786516</c:v>
                </c:pt>
                <c:pt idx="2">
                  <c:v>1603395.3718309859</c:v>
                </c:pt>
                <c:pt idx="3">
                  <c:v>1698274.5872340426</c:v>
                </c:pt>
                <c:pt idx="4">
                  <c:v>1417590.2416666667</c:v>
                </c:pt>
              </c:numCache>
            </c:numRef>
          </c:val>
        </c:ser>
        <c:axId val="52717995"/>
        <c:axId val="4699908"/>
      </c:barChart>
      <c:catAx>
        <c:axId val="52717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699908"/>
        <c:crosses val="autoZero"/>
        <c:auto val="1"/>
        <c:lblOffset val="100"/>
        <c:noMultiLvlLbl val="0"/>
      </c:catAx>
      <c:valAx>
        <c:axId val="4699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717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916506.7623966942</c:v>
                </c:pt>
                <c:pt idx="1">
                  <c:v>712627.4509803922</c:v>
                </c:pt>
                <c:pt idx="2">
                  <c:v>959939.6984126985</c:v>
                </c:pt>
                <c:pt idx="3">
                  <c:v>1030163.9344262296</c:v>
                </c:pt>
                <c:pt idx="4">
                  <c:v>732084.464539007</c:v>
                </c:pt>
              </c:numCache>
            </c:numRef>
          </c:val>
        </c:ser>
        <c:axId val="42299173"/>
        <c:axId val="45148238"/>
      </c:barChart>
      <c:catAx>
        <c:axId val="42299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148238"/>
        <c:crosses val="autoZero"/>
        <c:auto val="1"/>
        <c:lblOffset val="100"/>
        <c:noMultiLvlLbl val="0"/>
      </c:catAx>
      <c:valAx>
        <c:axId val="45148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22991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3735158.7271020757</c:v>
                </c:pt>
                <c:pt idx="1">
                  <c:v>1067866.4596273291</c:v>
                </c:pt>
                <c:pt idx="2">
                  <c:v>3765929.2956792777</c:v>
                </c:pt>
                <c:pt idx="3">
                  <c:v>3940500.0868426356</c:v>
                </c:pt>
                <c:pt idx="4">
                  <c:v>3566345.136143746</c:v>
                </c:pt>
              </c:numCache>
            </c:numRef>
          </c:val>
        </c:ser>
        <c:axId val="3680959"/>
        <c:axId val="33128632"/>
      </c:barChart>
      <c:catAx>
        <c:axId val="3680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3128632"/>
        <c:crosses val="autoZero"/>
        <c:auto val="1"/>
        <c:lblOffset val="100"/>
        <c:noMultiLvlLbl val="0"/>
      </c:catAx>
      <c:valAx>
        <c:axId val="33128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6809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75379</c:v>
                </c:pt>
                <c:pt idx="1">
                  <c:v>1227</c:v>
                </c:pt>
                <c:pt idx="2">
                  <c:v>232</c:v>
                </c:pt>
                <c:pt idx="3">
                  <c:v>182</c:v>
                </c:pt>
                <c:pt idx="4">
                  <c:v>4356</c:v>
                </c:pt>
                <c:pt idx="5">
                  <c:v>807</c:v>
                </c:pt>
                <c:pt idx="6">
                  <c:v>525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0.635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4382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072ee4e9-3279-448f-8931-a59f01dfba30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$90.77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a751d058-96d9-4418-9c44-d6316aa16718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519,834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242b92f0-75a1-4967-b865-ba0a01f99c81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557,752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def83c5f-2ed8-4a3f-bce8-f6dff62501cf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$218,298,381,938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02a3bc31-5f73-4bc9-8611-017ff277f771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82,708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388681</v>
      </c>
      <c r="C6" s="7">
        <f>B6/B$9</f>
        <v>0.7477021510713036</v>
      </c>
      <c r="D6" s="14">
        <v>58180563275</v>
      </c>
      <c r="E6" s="7">
        <f>D6/D$9</f>
        <v>0.6409712267741474</v>
      </c>
    </row>
    <row r="7" spans="1:5" ht="12.75">
      <c r="A7" s="1" t="s">
        <v>30</v>
      </c>
      <c r="B7" s="6">
        <v>131153</v>
      </c>
      <c r="C7" s="7">
        <f>B7/B$9</f>
        <v>0.25229784892869644</v>
      </c>
      <c r="D7" s="14">
        <v>32588820505</v>
      </c>
      <c r="E7" s="7">
        <f>D7/D$9</f>
        <v>0.3590287732258526</v>
      </c>
    </row>
    <row r="9" spans="1:7" ht="12.75">
      <c r="A9" s="9" t="s">
        <v>12</v>
      </c>
      <c r="B9" s="10">
        <f>SUM(B6:B7)</f>
        <v>519834</v>
      </c>
      <c r="C9" s="29">
        <f>SUM(C6:C7)</f>
        <v>1</v>
      </c>
      <c r="D9" s="15">
        <f>SUM(D6:D7)</f>
        <v>90769383780</v>
      </c>
      <c r="E9" s="29">
        <f>SUM(E6:E7)</f>
        <v>1</v>
      </c>
      <c r="G9" s="54">
        <f>+D9/1000000000</f>
        <v>90.76938378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75379</v>
      </c>
      <c r="C5" s="7">
        <f>B5/B$13</f>
        <v>0.9113870484112783</v>
      </c>
      <c r="D5" s="6">
        <v>519834</v>
      </c>
      <c r="E5" s="7">
        <f>D5/D$13</f>
        <v>0.9320163800398743</v>
      </c>
      <c r="F5" s="14">
        <v>90769383780</v>
      </c>
      <c r="G5" s="7">
        <f>F5/F$13</f>
        <v>0.41580419870349683</v>
      </c>
      <c r="H5" s="14">
        <f>IF(D5=0,"-",+F5/D5)</f>
        <v>174612.2488717552</v>
      </c>
      <c r="I5" s="25"/>
    </row>
    <row r="6" spans="1:8" ht="12.75">
      <c r="A6" s="51" t="s">
        <v>6</v>
      </c>
      <c r="B6" s="6">
        <v>1227</v>
      </c>
      <c r="C6" s="7">
        <f aca="true" t="shared" si="0" ref="C6:C11">B6/B$13</f>
        <v>0.014835324273347198</v>
      </c>
      <c r="D6" s="6">
        <v>3959</v>
      </c>
      <c r="E6" s="7">
        <f aca="true" t="shared" si="1" ref="E6:E11">D6/D$13</f>
        <v>0.007098136806322523</v>
      </c>
      <c r="F6" s="14">
        <v>3624004585</v>
      </c>
      <c r="G6" s="7">
        <f aca="true" t="shared" si="2" ref="G6:G11">F6/F$13</f>
        <v>0.016601151840095963</v>
      </c>
      <c r="H6" s="14">
        <f aca="true" t="shared" si="3" ref="H6:H11">IF(D6=0,"-",+F6/D6)</f>
        <v>915383.8305127558</v>
      </c>
    </row>
    <row r="7" spans="1:8" ht="12.75">
      <c r="A7" s="51" t="s">
        <v>7</v>
      </c>
      <c r="B7" s="6">
        <v>232</v>
      </c>
      <c r="C7" s="7">
        <f t="shared" si="0"/>
        <v>0.002805049088359046</v>
      </c>
      <c r="D7" s="6">
        <v>799</v>
      </c>
      <c r="E7" s="7">
        <f t="shared" si="1"/>
        <v>0.0014325363243879</v>
      </c>
      <c r="F7" s="14">
        <v>1185645714</v>
      </c>
      <c r="G7" s="7">
        <f t="shared" si="2"/>
        <v>0.005431307843302023</v>
      </c>
      <c r="H7" s="14">
        <f t="shared" si="3"/>
        <v>1483912.032540676</v>
      </c>
    </row>
    <row r="8" spans="1:8" ht="12.75">
      <c r="A8" s="51" t="s">
        <v>8</v>
      </c>
      <c r="B8" s="6">
        <v>182</v>
      </c>
      <c r="C8" s="7">
        <f t="shared" si="0"/>
        <v>0.0022005126469023554</v>
      </c>
      <c r="D8" s="6">
        <v>1452</v>
      </c>
      <c r="E8" s="7">
        <f t="shared" si="1"/>
        <v>0.002603307563218061</v>
      </c>
      <c r="F8" s="14">
        <v>1330767819</v>
      </c>
      <c r="G8" s="7">
        <f t="shared" si="2"/>
        <v>0.00609609566129518</v>
      </c>
      <c r="H8" s="14">
        <f t="shared" si="3"/>
        <v>916506.7623966942</v>
      </c>
    </row>
    <row r="9" spans="1:8" ht="12.75">
      <c r="A9" s="51" t="s">
        <v>9</v>
      </c>
      <c r="B9" s="6">
        <v>4356</v>
      </c>
      <c r="C9" s="7">
        <f t="shared" si="0"/>
        <v>0.05266721477970692</v>
      </c>
      <c r="D9" s="6">
        <v>28234</v>
      </c>
      <c r="E9" s="7">
        <f t="shared" si="1"/>
        <v>0.05062106455915891</v>
      </c>
      <c r="F9" s="14">
        <v>105458471501</v>
      </c>
      <c r="G9" s="7">
        <f t="shared" si="2"/>
        <v>0.48309323488687966</v>
      </c>
      <c r="H9" s="14">
        <f t="shared" si="3"/>
        <v>3735158.7271020757</v>
      </c>
    </row>
    <row r="10" spans="1:8" ht="12.75">
      <c r="A10" s="51" t="s">
        <v>10</v>
      </c>
      <c r="B10" s="6">
        <v>807</v>
      </c>
      <c r="C10" s="7">
        <f t="shared" si="0"/>
        <v>0.009757218165110992</v>
      </c>
      <c r="D10" s="6">
        <v>1325</v>
      </c>
      <c r="E10" s="7">
        <f t="shared" si="1"/>
        <v>0.0023756077970137264</v>
      </c>
      <c r="F10" s="14">
        <v>10758918000</v>
      </c>
      <c r="G10" s="7">
        <f t="shared" si="2"/>
        <v>0.04928537676039987</v>
      </c>
      <c r="H10" s="14">
        <f t="shared" si="3"/>
        <v>8119938.113207547</v>
      </c>
    </row>
    <row r="11" spans="1:8" ht="12.75">
      <c r="A11" s="51" t="s">
        <v>11</v>
      </c>
      <c r="B11" s="6">
        <v>525</v>
      </c>
      <c r="C11" s="7">
        <f t="shared" si="0"/>
        <v>0.006347632635295255</v>
      </c>
      <c r="D11" s="6">
        <v>2149</v>
      </c>
      <c r="E11" s="7">
        <f t="shared" si="1"/>
        <v>0.003852966910024527</v>
      </c>
      <c r="F11" s="14">
        <v>5171190539</v>
      </c>
      <c r="G11" s="7">
        <f t="shared" si="2"/>
        <v>0.023688634304530463</v>
      </c>
      <c r="H11" s="14">
        <f t="shared" si="3"/>
        <v>2406324.1223825035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82708</v>
      </c>
      <c r="C13" s="11">
        <f t="shared" si="4"/>
        <v>1.0000000000000002</v>
      </c>
      <c r="D13" s="10">
        <f t="shared" si="4"/>
        <v>557752</v>
      </c>
      <c r="E13" s="12">
        <f t="shared" si="4"/>
        <v>1</v>
      </c>
      <c r="F13" s="15">
        <f t="shared" si="4"/>
        <v>218298381938</v>
      </c>
      <c r="G13" s="12">
        <f t="shared" si="4"/>
        <v>1</v>
      </c>
      <c r="H13" s="15">
        <f>F13/D13</f>
        <v>391389.68921312696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33610</v>
      </c>
      <c r="C16" s="7">
        <f aca="true" t="shared" si="5" ref="C16:C22">B16/B$24</f>
        <v>0.9752488175724691</v>
      </c>
      <c r="D16" s="6">
        <v>111291</v>
      </c>
      <c r="E16" s="7">
        <f aca="true" t="shared" si="6" ref="E16:E22">D16/D$24</f>
        <v>0.9853208085064941</v>
      </c>
      <c r="F16" s="20">
        <v>31829374000</v>
      </c>
      <c r="G16" s="7">
        <f aca="true" t="shared" si="7" ref="G16:G22">F16/F$24</f>
        <v>0.9596586599169046</v>
      </c>
      <c r="H16" s="20">
        <f aca="true" t="shared" si="8" ref="H16:H22">IF(D16=0,"-",+F16/D16)</f>
        <v>286001.3298469777</v>
      </c>
      <c r="J16" s="8"/>
      <c r="M16" s="1"/>
      <c r="N16" s="1"/>
    </row>
    <row r="17" spans="1:14" ht="12.75">
      <c r="A17" s="1" t="s">
        <v>6</v>
      </c>
      <c r="B17" s="6">
        <v>466</v>
      </c>
      <c r="C17" s="7">
        <f t="shared" si="5"/>
        <v>0.013521747961581987</v>
      </c>
      <c r="D17" s="6">
        <v>818</v>
      </c>
      <c r="E17" s="7">
        <f t="shared" si="6"/>
        <v>0.0072422066596428475</v>
      </c>
      <c r="F17" s="20">
        <v>469132000</v>
      </c>
      <c r="G17" s="7">
        <f t="shared" si="7"/>
        <v>0.014144374515318374</v>
      </c>
      <c r="H17" s="20">
        <f t="shared" si="8"/>
        <v>573511.0024449878</v>
      </c>
      <c r="J17" s="8"/>
      <c r="M17" s="1"/>
      <c r="N17" s="1"/>
    </row>
    <row r="18" spans="1:14" ht="12.75">
      <c r="A18" s="1" t="s">
        <v>7</v>
      </c>
      <c r="B18" s="6">
        <v>65</v>
      </c>
      <c r="C18" s="7">
        <f t="shared" si="5"/>
        <v>0.001886080724254998</v>
      </c>
      <c r="D18" s="6">
        <v>89</v>
      </c>
      <c r="E18" s="7">
        <f t="shared" si="6"/>
        <v>0.0007879662502545396</v>
      </c>
      <c r="F18" s="20">
        <v>47235000</v>
      </c>
      <c r="G18" s="7">
        <f t="shared" si="7"/>
        <v>0.0014241397522042057</v>
      </c>
      <c r="H18" s="20">
        <f t="shared" si="8"/>
        <v>530730.3370786516</v>
      </c>
      <c r="J18" s="8"/>
      <c r="M18" s="1"/>
      <c r="N18" s="1"/>
    </row>
    <row r="19" spans="1:14" ht="12.75">
      <c r="A19" s="1" t="s">
        <v>8</v>
      </c>
      <c r="B19" s="6">
        <v>69</v>
      </c>
      <c r="C19" s="7">
        <f t="shared" si="5"/>
        <v>0.002002147230362998</v>
      </c>
      <c r="D19" s="6">
        <v>255</v>
      </c>
      <c r="E19" s="7">
        <f t="shared" si="6"/>
        <v>0.002257656110279861</v>
      </c>
      <c r="F19" s="20">
        <v>181720000</v>
      </c>
      <c r="G19" s="7">
        <f t="shared" si="7"/>
        <v>0.0054788753206424946</v>
      </c>
      <c r="H19" s="20">
        <f t="shared" si="8"/>
        <v>712627.4509803922</v>
      </c>
      <c r="J19" s="8"/>
      <c r="M19" s="1"/>
      <c r="N19" s="1"/>
    </row>
    <row r="20" spans="1:14" ht="12.75">
      <c r="A20" s="1" t="s">
        <v>9</v>
      </c>
      <c r="B20" s="6">
        <v>167</v>
      </c>
      <c r="C20" s="7">
        <f t="shared" si="5"/>
        <v>0.004845776630008995</v>
      </c>
      <c r="D20" s="6">
        <v>322</v>
      </c>
      <c r="E20" s="7">
        <f t="shared" si="6"/>
        <v>0.002850844186314177</v>
      </c>
      <c r="F20" s="20">
        <v>343853000</v>
      </c>
      <c r="G20" s="7">
        <f t="shared" si="7"/>
        <v>0.01036720072435001</v>
      </c>
      <c r="H20" s="20">
        <f t="shared" si="8"/>
        <v>1067866.4596273291</v>
      </c>
      <c r="J20" s="8"/>
      <c r="M20" s="1"/>
      <c r="N20" s="1"/>
    </row>
    <row r="21" spans="1:14" ht="12.75">
      <c r="A21" s="1" t="s">
        <v>10</v>
      </c>
      <c r="B21" s="6">
        <v>0</v>
      </c>
      <c r="C21" s="7">
        <f t="shared" si="5"/>
        <v>0</v>
      </c>
      <c r="D21" s="6">
        <v>0</v>
      </c>
      <c r="E21" s="7">
        <f t="shared" si="6"/>
        <v>0</v>
      </c>
      <c r="F21" s="20">
        <v>0</v>
      </c>
      <c r="G21" s="7">
        <f t="shared" si="7"/>
        <v>0</v>
      </c>
      <c r="H21" s="20" t="str">
        <f t="shared" si="8"/>
        <v>-</v>
      </c>
      <c r="J21" s="8"/>
      <c r="M21" s="1"/>
      <c r="N21" s="1"/>
    </row>
    <row r="22" spans="1:14" ht="12.75">
      <c r="A22" s="1" t="s">
        <v>11</v>
      </c>
      <c r="B22" s="6">
        <v>86</v>
      </c>
      <c r="C22" s="7">
        <f t="shared" si="5"/>
        <v>0.0024954298813219975</v>
      </c>
      <c r="D22" s="6">
        <v>174</v>
      </c>
      <c r="E22" s="7">
        <f t="shared" si="6"/>
        <v>0.0015405182870144932</v>
      </c>
      <c r="F22" s="20">
        <v>296077000</v>
      </c>
      <c r="G22" s="7">
        <f t="shared" si="7"/>
        <v>0.008926749770580387</v>
      </c>
      <c r="H22" s="20">
        <f t="shared" si="8"/>
        <v>1701591.9540229884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34463</v>
      </c>
      <c r="C24" s="11">
        <f t="shared" si="9"/>
        <v>1</v>
      </c>
      <c r="D24" s="10">
        <f t="shared" si="9"/>
        <v>112949</v>
      </c>
      <c r="E24" s="11">
        <f t="shared" si="9"/>
        <v>1</v>
      </c>
      <c r="F24" s="21">
        <f t="shared" si="9"/>
        <v>33167391000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74352</v>
      </c>
      <c r="C27" s="7">
        <f>B27/B$35</f>
        <v>0.9110090056974821</v>
      </c>
      <c r="D27" s="6">
        <v>408543</v>
      </c>
      <c r="E27" s="7">
        <f>D27/D$35</f>
        <v>0.9184807656423181</v>
      </c>
      <c r="F27" s="20">
        <v>58940009780</v>
      </c>
      <c r="G27" s="7">
        <f>F27/F$35</f>
        <v>0.3183692232260502</v>
      </c>
      <c r="H27" s="20">
        <f aca="true" t="shared" si="10" ref="H27:H33">IF(D27=0,"-",+F27/D27)</f>
        <v>144268.80347968268</v>
      </c>
      <c r="J27" s="8"/>
    </row>
    <row r="28" spans="1:10" ht="12.75">
      <c r="A28" s="1" t="s">
        <v>6</v>
      </c>
      <c r="B28" s="6">
        <v>1182</v>
      </c>
      <c r="C28" s="7">
        <f aca="true" t="shared" si="11" ref="C28:C33">B28/B$35</f>
        <v>0.014482631869141702</v>
      </c>
      <c r="D28" s="6">
        <v>3141</v>
      </c>
      <c r="E28" s="7">
        <f aca="true" t="shared" si="12" ref="E28:E33">D28/D$35</f>
        <v>0.007061553092042995</v>
      </c>
      <c r="F28" s="20">
        <v>3154872585</v>
      </c>
      <c r="G28" s="7">
        <f aca="true" t="shared" si="13" ref="G28:G33">F28/F$35</f>
        <v>0.0170412990770225</v>
      </c>
      <c r="H28" s="20">
        <f t="shared" si="10"/>
        <v>1004416.6141356255</v>
      </c>
      <c r="J28" s="8"/>
    </row>
    <row r="29" spans="1:10" ht="12.75">
      <c r="A29" s="1" t="s">
        <v>7</v>
      </c>
      <c r="B29" s="6">
        <v>228</v>
      </c>
      <c r="C29" s="7">
        <f t="shared" si="11"/>
        <v>0.0027936041168902777</v>
      </c>
      <c r="D29" s="6">
        <v>710</v>
      </c>
      <c r="E29" s="7">
        <f t="shared" si="12"/>
        <v>0.0015962122557626635</v>
      </c>
      <c r="F29" s="20">
        <v>1138410714</v>
      </c>
      <c r="G29" s="7">
        <f t="shared" si="13"/>
        <v>0.006149217417527093</v>
      </c>
      <c r="H29" s="20">
        <f t="shared" si="10"/>
        <v>1603395.3718309859</v>
      </c>
      <c r="J29" s="8"/>
    </row>
    <row r="30" spans="1:10" ht="12.75">
      <c r="A30" s="1" t="s">
        <v>8</v>
      </c>
      <c r="B30" s="6">
        <v>180</v>
      </c>
      <c r="C30" s="7">
        <f t="shared" si="11"/>
        <v>0.0022054769343870613</v>
      </c>
      <c r="D30" s="6">
        <v>1197</v>
      </c>
      <c r="E30" s="7">
        <f t="shared" si="12"/>
        <v>0.002691078972039307</v>
      </c>
      <c r="F30" s="20">
        <v>1149047819</v>
      </c>
      <c r="G30" s="7">
        <f t="shared" si="13"/>
        <v>0.0062066745993101385</v>
      </c>
      <c r="H30" s="20">
        <f t="shared" si="10"/>
        <v>959939.6984126985</v>
      </c>
      <c r="J30" s="8"/>
    </row>
    <row r="31" spans="1:10" ht="12.75">
      <c r="A31" s="1" t="s">
        <v>9</v>
      </c>
      <c r="B31" s="6">
        <v>4356</v>
      </c>
      <c r="C31" s="7">
        <f t="shared" si="11"/>
        <v>0.05337254181216688</v>
      </c>
      <c r="D31" s="6">
        <v>27912</v>
      </c>
      <c r="E31" s="7">
        <f t="shared" si="12"/>
        <v>0.06275137532795418</v>
      </c>
      <c r="F31" s="20">
        <v>105114618501</v>
      </c>
      <c r="G31" s="7">
        <f t="shared" si="13"/>
        <v>0.5677851016105816</v>
      </c>
      <c r="H31" s="20">
        <f t="shared" si="10"/>
        <v>3765929.2956792777</v>
      </c>
      <c r="J31" s="8"/>
    </row>
    <row r="32" spans="1:10" ht="12.75">
      <c r="A32" s="1" t="s">
        <v>10</v>
      </c>
      <c r="B32" s="6">
        <v>807</v>
      </c>
      <c r="C32" s="7">
        <f t="shared" si="11"/>
        <v>0.009887888255835324</v>
      </c>
      <c r="D32" s="6">
        <v>1325</v>
      </c>
      <c r="E32" s="7">
        <f t="shared" si="12"/>
        <v>0.0029788468153317312</v>
      </c>
      <c r="F32" s="20">
        <v>10758918000</v>
      </c>
      <c r="G32" s="7">
        <f t="shared" si="13"/>
        <v>0.05811516454099865</v>
      </c>
      <c r="H32" s="20">
        <f t="shared" si="10"/>
        <v>8119938.113207547</v>
      </c>
      <c r="J32" s="8"/>
    </row>
    <row r="33" spans="1:10" ht="12.75">
      <c r="A33" s="1" t="s">
        <v>11</v>
      </c>
      <c r="B33" s="6">
        <v>510</v>
      </c>
      <c r="C33" s="7">
        <f t="shared" si="11"/>
        <v>0.006248851314096674</v>
      </c>
      <c r="D33" s="6">
        <v>1975</v>
      </c>
      <c r="E33" s="7">
        <f t="shared" si="12"/>
        <v>0.004440167894551071</v>
      </c>
      <c r="F33" s="20">
        <v>4875113539</v>
      </c>
      <c r="G33" s="7">
        <f t="shared" si="13"/>
        <v>0.026333319528509768</v>
      </c>
      <c r="H33" s="20">
        <f t="shared" si="10"/>
        <v>2468411.918481013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81615</v>
      </c>
      <c r="C35" s="11">
        <f t="shared" si="14"/>
        <v>1</v>
      </c>
      <c r="D35" s="10">
        <f t="shared" si="14"/>
        <v>444803</v>
      </c>
      <c r="E35" s="11">
        <f t="shared" si="14"/>
        <v>1.0000000000000002</v>
      </c>
      <c r="F35" s="21">
        <f t="shared" si="14"/>
        <v>185130990938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68682</v>
      </c>
      <c r="C38" s="7">
        <f aca="true" t="shared" si="15" ref="C38:C44">B38/B$46</f>
        <v>0.9113248855569561</v>
      </c>
      <c r="D38" s="6">
        <v>316319</v>
      </c>
      <c r="E38" s="7">
        <f aca="true" t="shared" si="16" ref="E38:E44">D38/D$46</f>
        <v>0.9374220220190556</v>
      </c>
      <c r="F38" s="20">
        <v>37378288331</v>
      </c>
      <c r="G38" s="7">
        <f aca="true" t="shared" si="17" ref="G38:G44">F38/F$46</f>
        <v>0.3329315278817695</v>
      </c>
      <c r="H38" s="20">
        <f aca="true" t="shared" si="18" ref="H38:H44">IF(D38=0,"-",+F38/D38)</f>
        <v>118166.43429891976</v>
      </c>
      <c r="J38" s="8"/>
      <c r="N38" s="1"/>
    </row>
    <row r="39" spans="1:14" ht="12.75">
      <c r="A39" s="1" t="s">
        <v>6</v>
      </c>
      <c r="B39" s="6">
        <v>1142</v>
      </c>
      <c r="C39" s="7">
        <f t="shared" si="15"/>
        <v>0.015152922444105354</v>
      </c>
      <c r="D39" s="6">
        <v>2561</v>
      </c>
      <c r="E39" s="7">
        <f t="shared" si="16"/>
        <v>0.007589609850786078</v>
      </c>
      <c r="F39" s="20">
        <v>2479702327</v>
      </c>
      <c r="G39" s="7">
        <f t="shared" si="17"/>
        <v>0.02208691519283388</v>
      </c>
      <c r="H39" s="20">
        <f t="shared" si="18"/>
        <v>968255.496680984</v>
      </c>
      <c r="J39" s="8"/>
      <c r="N39" s="1"/>
    </row>
    <row r="40" spans="1:14" ht="12.75">
      <c r="A40" s="1" t="s">
        <v>7</v>
      </c>
      <c r="B40" s="6">
        <v>223</v>
      </c>
      <c r="C40" s="7">
        <f t="shared" si="15"/>
        <v>0.002958933191799907</v>
      </c>
      <c r="D40" s="6">
        <v>470</v>
      </c>
      <c r="E40" s="7">
        <f t="shared" si="16"/>
        <v>0.00139286084727429</v>
      </c>
      <c r="F40" s="20">
        <v>798189056</v>
      </c>
      <c r="G40" s="7">
        <f t="shared" si="17"/>
        <v>0.007109536413206798</v>
      </c>
      <c r="H40" s="20">
        <f t="shared" si="18"/>
        <v>1698274.5872340426</v>
      </c>
      <c r="J40" s="8"/>
      <c r="N40" s="1"/>
    </row>
    <row r="41" spans="1:14" ht="12.75">
      <c r="A41" s="1" t="s">
        <v>8</v>
      </c>
      <c r="B41" s="6">
        <v>166</v>
      </c>
      <c r="C41" s="7">
        <f t="shared" si="15"/>
        <v>0.0022026139454654017</v>
      </c>
      <c r="D41" s="6">
        <v>915</v>
      </c>
      <c r="E41" s="7">
        <f t="shared" si="16"/>
        <v>0.002711633351608458</v>
      </c>
      <c r="F41" s="20">
        <v>942600000</v>
      </c>
      <c r="G41" s="7">
        <f t="shared" si="17"/>
        <v>0.008395816721256484</v>
      </c>
      <c r="H41" s="20">
        <f t="shared" si="18"/>
        <v>1030163.9344262296</v>
      </c>
      <c r="J41" s="8"/>
      <c r="N41" s="1"/>
    </row>
    <row r="42" spans="1:14" ht="12.75">
      <c r="A42" s="1" t="s">
        <v>9</v>
      </c>
      <c r="B42" s="6">
        <v>3920</v>
      </c>
      <c r="C42" s="7">
        <f t="shared" si="15"/>
        <v>0.052013534133881774</v>
      </c>
      <c r="D42" s="6">
        <v>14889</v>
      </c>
      <c r="E42" s="7">
        <f t="shared" si="16"/>
        <v>0.04412405352141894</v>
      </c>
      <c r="F42" s="20">
        <v>58670105793</v>
      </c>
      <c r="G42" s="7">
        <f t="shared" si="17"/>
        <v>0.5225795196846555</v>
      </c>
      <c r="H42" s="20">
        <f t="shared" si="18"/>
        <v>3940500.0868426356</v>
      </c>
      <c r="J42" s="8"/>
      <c r="N42" s="1"/>
    </row>
    <row r="43" spans="1:14" ht="12.75">
      <c r="A43" s="1" t="s">
        <v>10</v>
      </c>
      <c r="B43" s="6">
        <v>795</v>
      </c>
      <c r="C43" s="7">
        <f t="shared" si="15"/>
        <v>0.010548663172560207</v>
      </c>
      <c r="D43" s="6">
        <v>1070</v>
      </c>
      <c r="E43" s="7">
        <f t="shared" si="16"/>
        <v>0.003170981077837213</v>
      </c>
      <c r="F43" s="20">
        <v>8800908000</v>
      </c>
      <c r="G43" s="7">
        <f t="shared" si="17"/>
        <v>0.07839042069662631</v>
      </c>
      <c r="H43" s="20">
        <f t="shared" si="18"/>
        <v>8225147.663551402</v>
      </c>
      <c r="J43" s="8"/>
      <c r="N43" s="1"/>
    </row>
    <row r="44" spans="1:14" ht="12.75">
      <c r="A44" s="1" t="s">
        <v>11</v>
      </c>
      <c r="B44" s="6">
        <v>437</v>
      </c>
      <c r="C44" s="7">
        <f t="shared" si="15"/>
        <v>0.005798447555231208</v>
      </c>
      <c r="D44" s="6">
        <v>1211</v>
      </c>
      <c r="E44" s="7">
        <f t="shared" si="16"/>
        <v>0.0035888393320195</v>
      </c>
      <c r="F44" s="20">
        <v>3200403818</v>
      </c>
      <c r="G44" s="7">
        <f t="shared" si="17"/>
        <v>0.02850626340965149</v>
      </c>
      <c r="H44" s="20">
        <f t="shared" si="18"/>
        <v>2642777.719240297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75365</v>
      </c>
      <c r="C46" s="11">
        <f t="shared" si="19"/>
        <v>1</v>
      </c>
      <c r="D46" s="10">
        <f t="shared" si="19"/>
        <v>337435</v>
      </c>
      <c r="E46" s="11">
        <f t="shared" si="19"/>
        <v>1</v>
      </c>
      <c r="F46" s="10">
        <f t="shared" si="19"/>
        <v>112270197325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54328</v>
      </c>
      <c r="C49" s="7">
        <f aca="true" t="shared" si="20" ref="C49:C55">B49/B$57</f>
        <v>0.9250468244508769</v>
      </c>
      <c r="D49" s="6">
        <v>92224</v>
      </c>
      <c r="E49" s="7">
        <f aca="true" t="shared" si="21" ref="E49:E55">D49/D$57</f>
        <v>0.8589523880485805</v>
      </c>
      <c r="F49" s="20">
        <v>21561721449</v>
      </c>
      <c r="G49" s="7">
        <f aca="true" t="shared" si="22" ref="G49:G55">F49/F$57</f>
        <v>0.295930367757522</v>
      </c>
      <c r="H49" s="20">
        <f aca="true" t="shared" si="23" ref="H49:H55">IF(D49=0,"-",+F49/D49)</f>
        <v>233797.29190883067</v>
      </c>
      <c r="J49" s="8"/>
      <c r="N49" s="1"/>
    </row>
    <row r="50" spans="1:14" ht="12.75">
      <c r="A50" s="1" t="s">
        <v>6</v>
      </c>
      <c r="B50" s="6">
        <v>362</v>
      </c>
      <c r="C50" s="7">
        <f t="shared" si="20"/>
        <v>0.006163800442703899</v>
      </c>
      <c r="D50" s="6">
        <v>580</v>
      </c>
      <c r="E50" s="7">
        <f t="shared" si="21"/>
        <v>0.005401981968556739</v>
      </c>
      <c r="F50" s="20">
        <v>675170258</v>
      </c>
      <c r="G50" s="7">
        <f t="shared" si="22"/>
        <v>0.00926657842331729</v>
      </c>
      <c r="H50" s="20">
        <f t="shared" si="23"/>
        <v>1164086.6517241378</v>
      </c>
      <c r="J50" s="8"/>
      <c r="N50" s="1"/>
    </row>
    <row r="51" spans="1:14" ht="12.75">
      <c r="A51" s="1" t="s">
        <v>7</v>
      </c>
      <c r="B51" s="6">
        <v>61</v>
      </c>
      <c r="C51" s="7">
        <f t="shared" si="20"/>
        <v>0.0010386514558147454</v>
      </c>
      <c r="D51" s="6">
        <v>240</v>
      </c>
      <c r="E51" s="7">
        <f t="shared" si="21"/>
        <v>0.00223530288354072</v>
      </c>
      <c r="F51" s="20">
        <v>340221658</v>
      </c>
      <c r="G51" s="7">
        <f t="shared" si="22"/>
        <v>0.004669475051384793</v>
      </c>
      <c r="H51" s="20">
        <f t="shared" si="23"/>
        <v>1417590.2416666667</v>
      </c>
      <c r="J51" s="8"/>
      <c r="N51" s="1"/>
    </row>
    <row r="52" spans="1:14" ht="12.75">
      <c r="A52" s="1" t="s">
        <v>8</v>
      </c>
      <c r="B52" s="6">
        <v>129</v>
      </c>
      <c r="C52" s="7">
        <f t="shared" si="20"/>
        <v>0.0021964924229524946</v>
      </c>
      <c r="D52" s="6">
        <v>282</v>
      </c>
      <c r="E52" s="7">
        <f t="shared" si="21"/>
        <v>0.0026264808881603457</v>
      </c>
      <c r="F52" s="20">
        <v>206447819</v>
      </c>
      <c r="G52" s="7">
        <f t="shared" si="22"/>
        <v>0.0028334555357240176</v>
      </c>
      <c r="H52" s="20">
        <f t="shared" si="23"/>
        <v>732084.464539007</v>
      </c>
      <c r="J52" s="8"/>
      <c r="N52" s="1"/>
    </row>
    <row r="53" spans="1:14" ht="12.75">
      <c r="A53" s="1" t="s">
        <v>9</v>
      </c>
      <c r="B53" s="6">
        <v>3401</v>
      </c>
      <c r="C53" s="7">
        <f t="shared" si="20"/>
        <v>0.05790907542993359</v>
      </c>
      <c r="D53" s="6">
        <v>13023</v>
      </c>
      <c r="E53" s="7">
        <f t="shared" si="21"/>
        <v>0.12129312271812831</v>
      </c>
      <c r="F53" s="20">
        <v>46444512708</v>
      </c>
      <c r="G53" s="7">
        <f t="shared" si="22"/>
        <v>0.6374417626397259</v>
      </c>
      <c r="H53" s="20">
        <f t="shared" si="23"/>
        <v>3566345.136143746</v>
      </c>
      <c r="J53" s="8"/>
      <c r="N53" s="1"/>
    </row>
    <row r="54" spans="1:14" ht="12.75">
      <c r="A54" s="1" t="s">
        <v>10</v>
      </c>
      <c r="B54" s="6">
        <v>185</v>
      </c>
      <c r="C54" s="7">
        <f t="shared" si="20"/>
        <v>0.003150008513536523</v>
      </c>
      <c r="D54" s="6">
        <v>255</v>
      </c>
      <c r="E54" s="7">
        <f t="shared" si="21"/>
        <v>0.0023750093137620146</v>
      </c>
      <c r="F54" s="20">
        <v>1958010000</v>
      </c>
      <c r="G54" s="7">
        <f t="shared" si="22"/>
        <v>0.02687330048036489</v>
      </c>
      <c r="H54" s="20">
        <f t="shared" si="23"/>
        <v>7678470.588235294</v>
      </c>
      <c r="J54" s="8"/>
      <c r="N54" s="1"/>
    </row>
    <row r="55" spans="1:14" ht="12.75">
      <c r="A55" s="1" t="s">
        <v>11</v>
      </c>
      <c r="B55" s="6">
        <v>264</v>
      </c>
      <c r="C55" s="7">
        <f t="shared" si="20"/>
        <v>0.004495147284181849</v>
      </c>
      <c r="D55" s="6">
        <v>764</v>
      </c>
      <c r="E55" s="7">
        <f t="shared" si="21"/>
        <v>0.007115714179271291</v>
      </c>
      <c r="F55" s="20">
        <v>1674709721</v>
      </c>
      <c r="G55" s="7">
        <f t="shared" si="22"/>
        <v>0.02298506011196115</v>
      </c>
      <c r="H55" s="20">
        <f t="shared" si="23"/>
        <v>2192028.4306282722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58730</v>
      </c>
      <c r="C57" s="11">
        <f t="shared" si="24"/>
        <v>1</v>
      </c>
      <c r="D57" s="10">
        <f t="shared" si="24"/>
        <v>107368</v>
      </c>
      <c r="E57" s="11">
        <f t="shared" si="24"/>
        <v>0.9999999999999999</v>
      </c>
      <c r="F57" s="10">
        <f t="shared" si="24"/>
        <v>72860793613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Nicole</cp:lastModifiedBy>
  <cp:lastPrinted>2001-02-08T21:22:29Z</cp:lastPrinted>
  <dcterms:created xsi:type="dcterms:W3CDTF">2000-09-06T18:30:25Z</dcterms:created>
  <dcterms:modified xsi:type="dcterms:W3CDTF">2002-04-05T15:38:26Z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