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<sst xmlns="http://schemas.openxmlformats.org/spreadsheetml/2006/main" count="117" uniqueCount="50">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</sst>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572494</c:v>
                </c:pt>
                <c:pt idx="1">
                  <c:v>103484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675978</c:v>
                </c:pt>
                <c:pt idx="1">
                  <c:v>6341</c:v>
                </c:pt>
                <c:pt idx="2">
                  <c:v>554</c:v>
                </c:pt>
                <c:pt idx="3">
                  <c:v>2824</c:v>
                </c:pt>
                <c:pt idx="4">
                  <c:v>216031</c:v>
                </c:pt>
                <c:pt idx="5">
                  <c:v>1566</c:v>
                </c:pt>
                <c:pt idx="6">
                  <c:v>2959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192348542688</c:v>
                </c:pt>
                <c:pt idx="1">
                  <c:v>12230558074</c:v>
                </c:pt>
                <c:pt idx="2">
                  <c:v>457338285</c:v>
                </c:pt>
                <c:pt idx="3">
                  <c:v>1791783003</c:v>
                </c:pt>
                <c:pt idx="4">
                  <c:v>434680869306</c:v>
                </c:pt>
                <c:pt idx="5">
                  <c:v>14326320000</c:v>
                </c:pt>
                <c:pt idx="6">
                  <c:v>9707043704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146198307714</c:v>
                </c:pt>
                <c:pt idx="1">
                  <c:v>46150234974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284548.52478630963</c:v>
                </c:pt>
                <c:pt idx="1">
                  <c:v>239102.09714288576</c:v>
                </c:pt>
                <c:pt idx="2">
                  <c:v>303610.2565561671</c:v>
                </c:pt>
                <c:pt idx="3">
                  <c:v>269598.5059331145</c:v>
                </c:pt>
                <c:pt idx="4">
                  <c:v>398587.85077883606</c:v>
                </c:pt>
              </c:numCache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837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9148352.490421455</c:v>
                </c:pt>
                <c:pt idx="1">
                  <c:v>4070000</c:v>
                </c:pt>
                <c:pt idx="2">
                  <c:v>9197466.150870407</c:v>
                </c:pt>
                <c:pt idx="3">
                  <c:v>9307102.333931778</c:v>
                </c:pt>
                <c:pt idx="4">
                  <c:v>8917981.693363843</c:v>
                </c:pt>
              </c:numCache>
            </c:numRef>
          </c:val>
        </c:ser>
        <c:axId val="35576152"/>
        <c:axId val="51749913"/>
      </c:barChart>
      <c:cat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749913"/>
        <c:crosses val="autoZero"/>
        <c:auto val="1"/>
        <c:lblOffset val="100"/>
        <c:noMultiLvlLbl val="0"/>
      </c:catAx>
      <c:valAx>
        <c:axId val="5174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576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1928805.8782526415</c:v>
                </c:pt>
                <c:pt idx="1">
                  <c:v>399925.1709245742</c:v>
                </c:pt>
                <c:pt idx="2">
                  <c:v>2463930.400894188</c:v>
                </c:pt>
                <c:pt idx="3">
                  <c:v>2375335.989781369</c:v>
                </c:pt>
                <c:pt idx="4">
                  <c:v>3226313.3905930473</c:v>
                </c:pt>
              </c:numCache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096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825520.3700361011</c:v>
                </c:pt>
                <c:pt idx="1">
                  <c:v>456303.7037037037</c:v>
                </c:pt>
                <c:pt idx="2">
                  <c:v>944480.3937947494</c:v>
                </c:pt>
                <c:pt idx="3">
                  <c:v>932804.1915422885</c:v>
                </c:pt>
                <c:pt idx="4">
                  <c:v>1220588.2352941176</c:v>
                </c:pt>
              </c:numCache>
            </c:numRef>
          </c:val>
        </c:ser>
        <c:axId val="10505100"/>
        <c:axId val="27437037"/>
      </c:barChart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505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634484.0662181303</c:v>
                </c:pt>
                <c:pt idx="1">
                  <c:v>295074.20634920633</c:v>
                </c:pt>
                <c:pt idx="2">
                  <c:v>758562.332205029</c:v>
                </c:pt>
                <c:pt idx="3">
                  <c:v>730249.5538116592</c:v>
                </c:pt>
                <c:pt idx="4">
                  <c:v>810456.1643835617</c:v>
                </c:pt>
              </c:numCache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606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2012122.6551096833</c:v>
                </c:pt>
                <c:pt idx="1">
                  <c:v>1055220.4629043918</c:v>
                </c:pt>
                <c:pt idx="2">
                  <c:v>2258714.3673464637</c:v>
                </c:pt>
                <c:pt idx="3">
                  <c:v>2282237.4163401253</c:v>
                </c:pt>
                <c:pt idx="4">
                  <c:v>2234701.7564324285</c:v>
                </c:pt>
              </c:numCache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58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104647</c:v>
                </c:pt>
                <c:pt idx="1">
                  <c:v>1328</c:v>
                </c:pt>
                <c:pt idx="2">
                  <c:v>175</c:v>
                </c:pt>
                <c:pt idx="3">
                  <c:v>313</c:v>
                </c:pt>
                <c:pt idx="4">
                  <c:v>10346</c:v>
                </c:pt>
                <c:pt idx="5">
                  <c:v>856</c:v>
                </c:pt>
                <c:pt idx="6">
                  <c:v>754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0d5fad6-2bb4-4de8-84de-904ff26e6c7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$192.35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ce3cefa-c89c-4701-809f-aa35aa25435e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675,978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3b8bc9a-6b05-4ac1-a4a1-dcc1ee8b5cf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906,253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b0dba25-bdb4-4bec-90d5-79f49737ad8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$665,542,455,060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cabb9f86-9394-4263-995c-5588fc35659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118,419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572494</v>
      </c>
      <c r="C6" s="7">
        <f>B6/B$9</f>
        <v>0.8469121776152478</v>
      </c>
      <c r="D6" s="14">
        <v>146198307714</v>
      </c>
      <c r="E6" s="7">
        <f>D6/D$9</f>
        <v>0.7600697445945394</v>
      </c>
    </row>
    <row r="7" spans="1:5" ht="12.75">
      <c r="A7" s="1" t="s">
        <v>30</v>
      </c>
      <c r="B7" s="6">
        <v>103484</v>
      </c>
      <c r="C7" s="7">
        <f>B7/B$9</f>
        <v>0.15308782238475216</v>
      </c>
      <c r="D7" s="14">
        <v>46150234974</v>
      </c>
      <c r="E7" s="7">
        <f>D7/D$9</f>
        <v>0.2399302554054607</v>
      </c>
    </row>
    <row r="9" spans="1:7" ht="12.75">
      <c r="A9" s="9" t="s">
        <v>12</v>
      </c>
      <c r="B9" s="10">
        <f>SUM(B6:B7)</f>
        <v>675978</v>
      </c>
      <c r="C9" s="29">
        <f>SUM(C6:C7)</f>
        <v>1</v>
      </c>
      <c r="D9" s="15">
        <f>SUM(D6:D7)</f>
        <v>192348542688</v>
      </c>
      <c r="E9" s="29">
        <f>SUM(E6:E7)</f>
        <v>1</v>
      </c>
      <c r="G9" s="54">
        <f>+D9/1000000000</f>
        <v>192.348542688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38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104647</v>
      </c>
      <c r="C5" s="7">
        <f>B5/B$13</f>
        <v>0.883701095263429</v>
      </c>
      <c r="D5" s="6">
        <v>675978</v>
      </c>
      <c r="E5" s="7">
        <f>D5/D$13</f>
        <v>0.7459042894202833</v>
      </c>
      <c r="F5" s="14">
        <v>192348542688</v>
      </c>
      <c r="G5" s="7">
        <f>F5/F$13</f>
        <v>0.28901017692501585</v>
      </c>
      <c r="H5" s="14">
        <f>IF(D5=0,"-",+F5/D5)</f>
        <v>284548.52478630963</v>
      </c>
      <c r="I5" s="25"/>
    </row>
    <row r="6" spans="1:8" ht="12.75">
      <c r="A6" s="51" t="s">
        <v>6</v>
      </c>
      <c r="B6" s="6">
        <v>1328</v>
      </c>
      <c r="C6" s="7">
        <f aca="true" t="shared" si="0" ref="C6:C11">B6/B$13</f>
        <v>0.011214416605443383</v>
      </c>
      <c r="D6" s="6">
        <v>6341</v>
      </c>
      <c r="E6" s="7">
        <f aca="true" t="shared" si="1" ref="E6:E11">D6/D$13</f>
        <v>0.006996942354949446</v>
      </c>
      <c r="F6" s="14">
        <v>12230558074</v>
      </c>
      <c r="G6" s="7">
        <f aca="true" t="shared" si="2" ref="G6:G11">F6/F$13</f>
        <v>0.01837682627308485</v>
      </c>
      <c r="H6" s="14">
        <f aca="true" t="shared" si="3" ref="H6:H11">IF(D6=0,"-",+F6/D6)</f>
        <v>1928805.8782526415</v>
      </c>
    </row>
    <row r="7" spans="1:8" ht="12.75">
      <c r="A7" s="51" t="s">
        <v>7</v>
      </c>
      <c r="B7" s="6">
        <v>175</v>
      </c>
      <c r="C7" s="7">
        <f t="shared" si="0"/>
        <v>0.0014778033930365904</v>
      </c>
      <c r="D7" s="6">
        <v>554</v>
      </c>
      <c r="E7" s="7">
        <f t="shared" si="1"/>
        <v>0.0006113083211862471</v>
      </c>
      <c r="F7" s="14">
        <v>457338285</v>
      </c>
      <c r="G7" s="7">
        <f t="shared" si="2"/>
        <v>0.000687166207839844</v>
      </c>
      <c r="H7" s="14">
        <f t="shared" si="3"/>
        <v>825520.3700361011</v>
      </c>
    </row>
    <row r="8" spans="1:8" ht="12.75">
      <c r="A8" s="51" t="s">
        <v>8</v>
      </c>
      <c r="B8" s="6">
        <v>313</v>
      </c>
      <c r="C8" s="7">
        <f t="shared" si="0"/>
        <v>0.002643156925831159</v>
      </c>
      <c r="D8" s="6">
        <v>2824</v>
      </c>
      <c r="E8" s="7">
        <f t="shared" si="1"/>
        <v>0.0031161276155775484</v>
      </c>
      <c r="F8" s="14">
        <v>1791783003</v>
      </c>
      <c r="G8" s="7">
        <f t="shared" si="2"/>
        <v>0.0026922144325690943</v>
      </c>
      <c r="H8" s="14">
        <f t="shared" si="3"/>
        <v>634484.0662181303</v>
      </c>
    </row>
    <row r="9" spans="1:8" ht="12.75">
      <c r="A9" s="51" t="s">
        <v>9</v>
      </c>
      <c r="B9" s="6">
        <v>10346</v>
      </c>
      <c r="C9" s="7">
        <f t="shared" si="0"/>
        <v>0.08736773659632323</v>
      </c>
      <c r="D9" s="6">
        <v>216031</v>
      </c>
      <c r="E9" s="7">
        <f t="shared" si="1"/>
        <v>0.23837824536856705</v>
      </c>
      <c r="F9" s="14">
        <v>434680869306</v>
      </c>
      <c r="G9" s="7">
        <f t="shared" si="2"/>
        <v>0.6531226760985708</v>
      </c>
      <c r="H9" s="14">
        <f t="shared" si="3"/>
        <v>2012122.6551096833</v>
      </c>
    </row>
    <row r="10" spans="1:8" ht="12.75">
      <c r="A10" s="51" t="s">
        <v>10</v>
      </c>
      <c r="B10" s="6">
        <v>856</v>
      </c>
      <c r="C10" s="7">
        <f t="shared" si="0"/>
        <v>0.0072285697396532655</v>
      </c>
      <c r="D10" s="6">
        <v>1566</v>
      </c>
      <c r="E10" s="7">
        <f t="shared" si="1"/>
        <v>0.001727994279743074</v>
      </c>
      <c r="F10" s="14">
        <v>14326320000</v>
      </c>
      <c r="G10" s="7">
        <f t="shared" si="2"/>
        <v>0.021525779296391323</v>
      </c>
      <c r="H10" s="14">
        <f t="shared" si="3"/>
        <v>9148352.490421455</v>
      </c>
    </row>
    <row r="11" spans="1:8" ht="12.75">
      <c r="A11" s="51" t="s">
        <v>11</v>
      </c>
      <c r="B11" s="6">
        <v>754</v>
      </c>
      <c r="C11" s="7">
        <f t="shared" si="0"/>
        <v>0.006367221476283367</v>
      </c>
      <c r="D11" s="6">
        <v>2959</v>
      </c>
      <c r="E11" s="7">
        <f t="shared" si="1"/>
        <v>0.0032650926396933307</v>
      </c>
      <c r="F11" s="14">
        <v>9707043704</v>
      </c>
      <c r="G11" s="7">
        <f t="shared" si="2"/>
        <v>0.014585160766528245</v>
      </c>
      <c r="H11" s="14">
        <f t="shared" si="3"/>
        <v>3280514.9388306863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118419</v>
      </c>
      <c r="C13" s="11">
        <f t="shared" si="4"/>
        <v>1</v>
      </c>
      <c r="D13" s="10">
        <f t="shared" si="4"/>
        <v>906253</v>
      </c>
      <c r="E13" s="12">
        <f t="shared" si="4"/>
        <v>1.0000000000000002</v>
      </c>
      <c r="F13" s="15">
        <f t="shared" si="4"/>
        <v>665542455060</v>
      </c>
      <c r="G13" s="12">
        <f t="shared" si="4"/>
        <v>1</v>
      </c>
      <c r="H13" s="15">
        <f>F13/D13</f>
        <v>734389.243467332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56139</v>
      </c>
      <c r="C16" s="7">
        <f aca="true" t="shared" si="5" ref="C16:C22">B16/B$24</f>
        <v>0.9067840413503473</v>
      </c>
      <c r="D16" s="6">
        <v>199747</v>
      </c>
      <c r="E16" s="7">
        <f aca="true" t="shared" si="6" ref="E16:E22">D16/D$24</f>
        <v>0.808846217701344</v>
      </c>
      <c r="F16" s="20">
        <v>47759926598</v>
      </c>
      <c r="G16" s="7">
        <f aca="true" t="shared" si="7" ref="G16:G22">F16/F$24</f>
        <v>0.4960928934383436</v>
      </c>
      <c r="H16" s="20">
        <f aca="true" t="shared" si="8" ref="H16:H22">IF(D16=0,"-",+F16/D16)</f>
        <v>239102.09714288576</v>
      </c>
      <c r="J16" s="8"/>
      <c r="M16" s="1"/>
      <c r="N16" s="1"/>
    </row>
    <row r="17" spans="1:14" ht="12.75">
      <c r="A17" s="1" t="s">
        <v>6</v>
      </c>
      <c r="B17" s="6">
        <v>578</v>
      </c>
      <c r="C17" s="7">
        <f t="shared" si="5"/>
        <v>0.009336133096430303</v>
      </c>
      <c r="D17" s="6">
        <v>1644</v>
      </c>
      <c r="E17" s="7">
        <f t="shared" si="6"/>
        <v>0.006657137188047928</v>
      </c>
      <c r="F17" s="20">
        <v>657476981</v>
      </c>
      <c r="G17" s="7">
        <f t="shared" si="7"/>
        <v>0.0068293584414146815</v>
      </c>
      <c r="H17" s="20">
        <f t="shared" si="8"/>
        <v>399925.1709245742</v>
      </c>
      <c r="J17" s="8"/>
      <c r="M17" s="1"/>
      <c r="N17" s="1"/>
    </row>
    <row r="18" spans="1:14" ht="12.75">
      <c r="A18" s="1" t="s">
        <v>7</v>
      </c>
      <c r="B18" s="6">
        <v>71</v>
      </c>
      <c r="C18" s="7">
        <f t="shared" si="5"/>
        <v>0.0011468260377968018</v>
      </c>
      <c r="D18" s="6">
        <v>135</v>
      </c>
      <c r="E18" s="7">
        <f t="shared" si="6"/>
        <v>0.0005466627252959065</v>
      </c>
      <c r="F18" s="20">
        <v>61601000</v>
      </c>
      <c r="G18" s="7">
        <f t="shared" si="7"/>
        <v>0.0006398631762129871</v>
      </c>
      <c r="H18" s="20">
        <f t="shared" si="8"/>
        <v>456303.7037037037</v>
      </c>
      <c r="J18" s="8"/>
      <c r="M18" s="1"/>
      <c r="N18" s="1"/>
    </row>
    <row r="19" spans="1:14" ht="12.75">
      <c r="A19" s="1" t="s">
        <v>8</v>
      </c>
      <c r="B19" s="6">
        <v>151</v>
      </c>
      <c r="C19" s="7">
        <f t="shared" si="5"/>
        <v>0.0024390243902439024</v>
      </c>
      <c r="D19" s="6">
        <v>756</v>
      </c>
      <c r="E19" s="7">
        <f t="shared" si="6"/>
        <v>0.0030613112616570764</v>
      </c>
      <c r="F19" s="20">
        <v>223076100</v>
      </c>
      <c r="G19" s="7">
        <f t="shared" si="7"/>
        <v>0.0023171406614049435</v>
      </c>
      <c r="H19" s="20">
        <f t="shared" si="8"/>
        <v>295074.20634920633</v>
      </c>
      <c r="J19" s="8"/>
      <c r="M19" s="1"/>
      <c r="N19" s="1"/>
    </row>
    <row r="20" spans="1:14" ht="12.75">
      <c r="A20" s="1" t="s">
        <v>9</v>
      </c>
      <c r="B20" s="6">
        <v>4843</v>
      </c>
      <c r="C20" s="7">
        <f t="shared" si="5"/>
        <v>0.07822645776126635</v>
      </c>
      <c r="D20" s="6">
        <v>44264</v>
      </c>
      <c r="E20" s="7">
        <f t="shared" si="6"/>
        <v>0.17924058424072598</v>
      </c>
      <c r="F20" s="20">
        <v>46708278570</v>
      </c>
      <c r="G20" s="7">
        <f t="shared" si="7"/>
        <v>0.4851691933773997</v>
      </c>
      <c r="H20" s="20">
        <f t="shared" si="8"/>
        <v>1055220.4629043918</v>
      </c>
      <c r="J20" s="8"/>
      <c r="M20" s="1"/>
      <c r="N20" s="1"/>
    </row>
    <row r="21" spans="1:14" ht="12.75">
      <c r="A21" s="1" t="s">
        <v>10</v>
      </c>
      <c r="B21" s="6">
        <v>12</v>
      </c>
      <c r="C21" s="7">
        <f t="shared" si="5"/>
        <v>0.0001938297528670651</v>
      </c>
      <c r="D21" s="6">
        <v>15</v>
      </c>
      <c r="E21" s="7">
        <f t="shared" si="6"/>
        <v>6.074030281065628E-05</v>
      </c>
      <c r="F21" s="20">
        <v>61050000</v>
      </c>
      <c r="G21" s="7">
        <f t="shared" si="7"/>
        <v>0.0006341398176620975</v>
      </c>
      <c r="H21" s="20">
        <f t="shared" si="8"/>
        <v>4070000</v>
      </c>
      <c r="J21" s="8"/>
      <c r="M21" s="1"/>
      <c r="N21" s="1"/>
    </row>
    <row r="22" spans="1:14" ht="12.75">
      <c r="A22" s="1" t="s">
        <v>11</v>
      </c>
      <c r="B22" s="6">
        <v>116</v>
      </c>
      <c r="C22" s="7">
        <f t="shared" si="5"/>
        <v>0.001873687611048296</v>
      </c>
      <c r="D22" s="6">
        <v>392</v>
      </c>
      <c r="E22" s="7">
        <f t="shared" si="6"/>
        <v>0.0015873465801184842</v>
      </c>
      <c r="F22" s="20">
        <v>800735000</v>
      </c>
      <c r="G22" s="7">
        <f t="shared" si="7"/>
        <v>0.008317411087561991</v>
      </c>
      <c r="H22" s="20">
        <f t="shared" si="8"/>
        <v>2042691.3265306123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61910</v>
      </c>
      <c r="C24" s="11">
        <f t="shared" si="9"/>
        <v>1</v>
      </c>
      <c r="D24" s="10">
        <f t="shared" si="9"/>
        <v>246953</v>
      </c>
      <c r="E24" s="11">
        <f t="shared" si="9"/>
        <v>1</v>
      </c>
      <c r="F24" s="21">
        <f t="shared" si="9"/>
        <v>96272144249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104332</v>
      </c>
      <c r="C27" s="7">
        <f>B27/B$35</f>
        <v>0.8836527793070154</v>
      </c>
      <c r="D27" s="6">
        <v>476231</v>
      </c>
      <c r="E27" s="7">
        <f>D27/D$35</f>
        <v>0.7223282269073259</v>
      </c>
      <c r="F27" s="20">
        <v>144588616090</v>
      </c>
      <c r="G27" s="7">
        <f>F27/F$35</f>
        <v>0.2539893849092791</v>
      </c>
      <c r="H27" s="20">
        <f aca="true" t="shared" si="10" ref="H27:H33">IF(D27=0,"-",+F27/D27)</f>
        <v>303610.2565561671</v>
      </c>
      <c r="J27" s="8"/>
    </row>
    <row r="28" spans="1:10" ht="12.75">
      <c r="A28" s="1" t="s">
        <v>6</v>
      </c>
      <c r="B28" s="6">
        <v>1315</v>
      </c>
      <c r="C28" s="7">
        <f aca="true" t="shared" si="11" ref="C28:C33">B28/B$35</f>
        <v>0.01113755515842431</v>
      </c>
      <c r="D28" s="6">
        <v>4697</v>
      </c>
      <c r="E28" s="7">
        <f aca="true" t="shared" si="12" ref="E28:E33">D28/D$35</f>
        <v>0.007124222660397391</v>
      </c>
      <c r="F28" s="20">
        <v>11573081093</v>
      </c>
      <c r="G28" s="7">
        <f aca="true" t="shared" si="13" ref="G28:G33">F28/F$35</f>
        <v>0.020329676206919403</v>
      </c>
      <c r="H28" s="20">
        <f t="shared" si="10"/>
        <v>2463930.400894188</v>
      </c>
      <c r="J28" s="8"/>
    </row>
    <row r="29" spans="1:10" ht="12.75">
      <c r="A29" s="1" t="s">
        <v>7</v>
      </c>
      <c r="B29" s="6">
        <v>174</v>
      </c>
      <c r="C29" s="7">
        <f t="shared" si="11"/>
        <v>0.0014737145228637491</v>
      </c>
      <c r="D29" s="6">
        <v>419</v>
      </c>
      <c r="E29" s="7">
        <f t="shared" si="12"/>
        <v>0.0006355225238889731</v>
      </c>
      <c r="F29" s="20">
        <v>395737285</v>
      </c>
      <c r="G29" s="7">
        <f t="shared" si="13"/>
        <v>0.0006951658596708135</v>
      </c>
      <c r="H29" s="20">
        <f t="shared" si="10"/>
        <v>944480.3937947494</v>
      </c>
      <c r="J29" s="8"/>
    </row>
    <row r="30" spans="1:10" ht="12.75">
      <c r="A30" s="1" t="s">
        <v>8</v>
      </c>
      <c r="B30" s="6">
        <v>313</v>
      </c>
      <c r="C30" s="7">
        <f t="shared" si="11"/>
        <v>0.0026509922164158245</v>
      </c>
      <c r="D30" s="6">
        <v>2068</v>
      </c>
      <c r="E30" s="7">
        <f t="shared" si="12"/>
        <v>0.0031366600940391323</v>
      </c>
      <c r="F30" s="20">
        <v>1568706903</v>
      </c>
      <c r="G30" s="7">
        <f t="shared" si="13"/>
        <v>0.002755645030504352</v>
      </c>
      <c r="H30" s="20">
        <f t="shared" si="10"/>
        <v>758562.332205029</v>
      </c>
      <c r="J30" s="8"/>
    </row>
    <row r="31" spans="1:10" ht="12.75">
      <c r="A31" s="1" t="s">
        <v>9</v>
      </c>
      <c r="B31" s="6">
        <v>10342</v>
      </c>
      <c r="C31" s="7">
        <f t="shared" si="11"/>
        <v>0.08759284824975226</v>
      </c>
      <c r="D31" s="6">
        <v>171767</v>
      </c>
      <c r="E31" s="7">
        <f t="shared" si="12"/>
        <v>0.2605293493098741</v>
      </c>
      <c r="F31" s="20">
        <v>387972590736</v>
      </c>
      <c r="G31" s="7">
        <f t="shared" si="13"/>
        <v>0.6815261280414964</v>
      </c>
      <c r="H31" s="20">
        <f t="shared" si="10"/>
        <v>2258714.3673464637</v>
      </c>
      <c r="J31" s="8"/>
    </row>
    <row r="32" spans="1:10" ht="12.75">
      <c r="A32" s="1" t="s">
        <v>10</v>
      </c>
      <c r="B32" s="6">
        <v>853</v>
      </c>
      <c r="C32" s="7">
        <f t="shared" si="11"/>
        <v>0.007224589011510219</v>
      </c>
      <c r="D32" s="6">
        <v>1551</v>
      </c>
      <c r="E32" s="7">
        <f t="shared" si="12"/>
        <v>0.0023524950705293493</v>
      </c>
      <c r="F32" s="20">
        <v>14265270000</v>
      </c>
      <c r="G32" s="7">
        <f t="shared" si="13"/>
        <v>0.025058868746689524</v>
      </c>
      <c r="H32" s="20">
        <f t="shared" si="10"/>
        <v>9197466.150870407</v>
      </c>
      <c r="J32" s="8"/>
    </row>
    <row r="33" spans="1:10" ht="12.75">
      <c r="A33" s="1" t="s">
        <v>11</v>
      </c>
      <c r="B33" s="6">
        <v>740</v>
      </c>
      <c r="C33" s="7">
        <f t="shared" si="11"/>
        <v>0.0062675215340182435</v>
      </c>
      <c r="D33" s="6">
        <v>2567</v>
      </c>
      <c r="E33" s="7">
        <f t="shared" si="12"/>
        <v>0.0038935234339450933</v>
      </c>
      <c r="F33" s="20">
        <v>8906308704</v>
      </c>
      <c r="G33" s="7">
        <f t="shared" si="13"/>
        <v>0.015645131205440522</v>
      </c>
      <c r="H33" s="20">
        <f t="shared" si="10"/>
        <v>3469539.8145695366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118069</v>
      </c>
      <c r="C35" s="11">
        <f t="shared" si="14"/>
        <v>0.9999999999999999</v>
      </c>
      <c r="D35" s="10">
        <f t="shared" si="14"/>
        <v>659300</v>
      </c>
      <c r="E35" s="11">
        <f t="shared" si="14"/>
        <v>0.9999999999999999</v>
      </c>
      <c r="F35" s="21">
        <f t="shared" si="14"/>
        <v>569270310811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97670</v>
      </c>
      <c r="C38" s="7">
        <f aca="true" t="shared" si="15" ref="C38:C44">B38/B$46</f>
        <v>0.8841074289645434</v>
      </c>
      <c r="D38" s="6">
        <v>350659</v>
      </c>
      <c r="E38" s="7">
        <f aca="true" t="shared" si="16" ref="E38:E44">D38/D$46</f>
        <v>0.7860687929844068</v>
      </c>
      <c r="F38" s="20">
        <v>94537142492</v>
      </c>
      <c r="G38" s="7">
        <f aca="true" t="shared" si="17" ref="G38:G44">F38/F$46</f>
        <v>0.2953572629957274</v>
      </c>
      <c r="H38" s="20">
        <f aca="true" t="shared" si="18" ref="H38:H44">IF(D38=0,"-",+F38/D38)</f>
        <v>269598.5059331145</v>
      </c>
      <c r="J38" s="8"/>
      <c r="N38" s="1"/>
    </row>
    <row r="39" spans="1:14" ht="12.75">
      <c r="A39" s="1" t="s">
        <v>6</v>
      </c>
      <c r="B39" s="6">
        <v>1271</v>
      </c>
      <c r="C39" s="7">
        <f t="shared" si="15"/>
        <v>0.011505073637902473</v>
      </c>
      <c r="D39" s="6">
        <v>4208</v>
      </c>
      <c r="E39" s="7">
        <f t="shared" si="16"/>
        <v>0.009433031751297938</v>
      </c>
      <c r="F39" s="20">
        <v>9995413845</v>
      </c>
      <c r="G39" s="7">
        <f t="shared" si="17"/>
        <v>0.031228128944331326</v>
      </c>
      <c r="H39" s="20">
        <f t="shared" si="18"/>
        <v>2375335.989781369</v>
      </c>
      <c r="J39" s="8"/>
      <c r="N39" s="1"/>
    </row>
    <row r="40" spans="1:14" ht="12.75">
      <c r="A40" s="1" t="s">
        <v>7</v>
      </c>
      <c r="B40" s="6">
        <v>172</v>
      </c>
      <c r="C40" s="7">
        <f t="shared" si="15"/>
        <v>0.001556941515121342</v>
      </c>
      <c r="D40" s="6">
        <v>402</v>
      </c>
      <c r="E40" s="7">
        <f t="shared" si="16"/>
        <v>0.0009011594020964285</v>
      </c>
      <c r="F40" s="20">
        <v>374987285</v>
      </c>
      <c r="G40" s="7">
        <f t="shared" si="17"/>
        <v>0.0011715524209457802</v>
      </c>
      <c r="H40" s="20">
        <f t="shared" si="18"/>
        <v>932804.1915422885</v>
      </c>
      <c r="J40" s="8"/>
      <c r="N40" s="1"/>
    </row>
    <row r="41" spans="1:14" ht="12.75">
      <c r="A41" s="1" t="s">
        <v>8</v>
      </c>
      <c r="B41" s="6">
        <v>289</v>
      </c>
      <c r="C41" s="7">
        <f t="shared" si="15"/>
        <v>0.0026160238248259756</v>
      </c>
      <c r="D41" s="6">
        <v>1338</v>
      </c>
      <c r="E41" s="7">
        <f t="shared" si="16"/>
        <v>0.0029993812935448293</v>
      </c>
      <c r="F41" s="20">
        <v>977073903</v>
      </c>
      <c r="G41" s="7">
        <f t="shared" si="17"/>
        <v>0.0030526189614738337</v>
      </c>
      <c r="H41" s="20">
        <f t="shared" si="18"/>
        <v>730249.5538116592</v>
      </c>
      <c r="J41" s="8"/>
      <c r="N41" s="1"/>
    </row>
    <row r="42" spans="1:14" ht="12.75">
      <c r="A42" s="1" t="s">
        <v>9</v>
      </c>
      <c r="B42" s="6">
        <v>9576</v>
      </c>
      <c r="C42" s="7">
        <f t="shared" si="15"/>
        <v>0.0866818136558254</v>
      </c>
      <c r="D42" s="6">
        <v>86768</v>
      </c>
      <c r="E42" s="7">
        <f t="shared" si="16"/>
        <v>0.19450696268931073</v>
      </c>
      <c r="F42" s="20">
        <v>198025176141</v>
      </c>
      <c r="G42" s="7">
        <f t="shared" si="17"/>
        <v>0.6186793093963255</v>
      </c>
      <c r="H42" s="20">
        <f t="shared" si="18"/>
        <v>2282237.4163401253</v>
      </c>
      <c r="J42" s="8"/>
      <c r="N42" s="1"/>
    </row>
    <row r="43" spans="1:14" ht="12.75">
      <c r="A43" s="1" t="s">
        <v>10</v>
      </c>
      <c r="B43" s="6">
        <v>850</v>
      </c>
      <c r="C43" s="7">
        <f t="shared" si="15"/>
        <v>0.007694187720076399</v>
      </c>
      <c r="D43" s="6">
        <v>1114</v>
      </c>
      <c r="E43" s="7">
        <f t="shared" si="16"/>
        <v>0.0024972427212323917</v>
      </c>
      <c r="F43" s="20">
        <v>10368112000</v>
      </c>
      <c r="G43" s="7">
        <f t="shared" si="17"/>
        <v>0.03239252956066763</v>
      </c>
      <c r="H43" s="20">
        <f t="shared" si="18"/>
        <v>9307102.333931778</v>
      </c>
      <c r="J43" s="8"/>
      <c r="N43" s="1"/>
    </row>
    <row r="44" spans="1:14" ht="12.75">
      <c r="A44" s="1" t="s">
        <v>11</v>
      </c>
      <c r="B44" s="6">
        <v>645</v>
      </c>
      <c r="C44" s="7">
        <f t="shared" si="15"/>
        <v>0.005838530681705032</v>
      </c>
      <c r="D44" s="6">
        <v>1603</v>
      </c>
      <c r="E44" s="7">
        <f t="shared" si="16"/>
        <v>0.003593429158110883</v>
      </c>
      <c r="F44" s="20">
        <v>5799351054</v>
      </c>
      <c r="G44" s="7">
        <f t="shared" si="17"/>
        <v>0.018118597720528477</v>
      </c>
      <c r="H44" s="20">
        <f t="shared" si="18"/>
        <v>3617811.013100437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110473</v>
      </c>
      <c r="C46" s="11">
        <f t="shared" si="19"/>
        <v>0.9999999999999999</v>
      </c>
      <c r="D46" s="10">
        <f t="shared" si="19"/>
        <v>446092</v>
      </c>
      <c r="E46" s="11">
        <f t="shared" si="19"/>
        <v>1</v>
      </c>
      <c r="F46" s="10">
        <f t="shared" si="19"/>
        <v>320077256720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78633</v>
      </c>
      <c r="C49" s="7">
        <f aca="true" t="shared" si="20" ref="C49:C55">B49/B$57</f>
        <v>0.8796031142332991</v>
      </c>
      <c r="D49" s="6">
        <v>125572</v>
      </c>
      <c r="E49" s="7">
        <f aca="true" t="shared" si="21" ref="E49:E55">D49/D$57</f>
        <v>0.5889647668004953</v>
      </c>
      <c r="F49" s="20">
        <v>50051473598</v>
      </c>
      <c r="G49" s="7">
        <f aca="true" t="shared" si="22" ref="G49:G55">F49/F$57</f>
        <v>0.20085420831883327</v>
      </c>
      <c r="H49" s="20">
        <f aca="true" t="shared" si="23" ref="H49:H55">IF(D49=0,"-",+F49/D49)</f>
        <v>398587.85077883606</v>
      </c>
      <c r="J49" s="8"/>
      <c r="N49" s="1"/>
    </row>
    <row r="50" spans="1:14" ht="12.75">
      <c r="A50" s="1" t="s">
        <v>6</v>
      </c>
      <c r="B50" s="6">
        <v>365</v>
      </c>
      <c r="C50" s="7">
        <f t="shared" si="20"/>
        <v>0.004082956731844826</v>
      </c>
      <c r="D50" s="6">
        <v>489</v>
      </c>
      <c r="E50" s="7">
        <f t="shared" si="21"/>
        <v>0.002293534951784173</v>
      </c>
      <c r="F50" s="20">
        <v>1577667248</v>
      </c>
      <c r="G50" s="7">
        <f t="shared" si="22"/>
        <v>0.006331104427268143</v>
      </c>
      <c r="H50" s="20">
        <f t="shared" si="23"/>
        <v>3226313.3905930473</v>
      </c>
      <c r="J50" s="8"/>
      <c r="N50" s="1"/>
    </row>
    <row r="51" spans="1:14" ht="12.75">
      <c r="A51" s="1" t="s">
        <v>7</v>
      </c>
      <c r="B51" s="6">
        <v>15</v>
      </c>
      <c r="C51" s="7">
        <f t="shared" si="20"/>
        <v>0.00016779274240458187</v>
      </c>
      <c r="D51" s="6">
        <v>17</v>
      </c>
      <c r="E51" s="7">
        <f t="shared" si="21"/>
        <v>7.973434392705714E-05</v>
      </c>
      <c r="F51" s="20">
        <v>20750000</v>
      </c>
      <c r="G51" s="7">
        <f t="shared" si="22"/>
        <v>8.32687735847667E-05</v>
      </c>
      <c r="H51" s="20">
        <f t="shared" si="23"/>
        <v>1220588.2352941176</v>
      </c>
      <c r="J51" s="8"/>
      <c r="N51" s="1"/>
    </row>
    <row r="52" spans="1:14" ht="12.75">
      <c r="A52" s="1" t="s">
        <v>8</v>
      </c>
      <c r="B52" s="6">
        <v>263</v>
      </c>
      <c r="C52" s="7">
        <f t="shared" si="20"/>
        <v>0.0029419660834936684</v>
      </c>
      <c r="D52" s="6">
        <v>730</v>
      </c>
      <c r="E52" s="7">
        <f t="shared" si="21"/>
        <v>0.0034238865333383363</v>
      </c>
      <c r="F52" s="20">
        <v>591633000</v>
      </c>
      <c r="G52" s="7">
        <f t="shared" si="22"/>
        <v>0.0023741953890253627</v>
      </c>
      <c r="H52" s="20">
        <f t="shared" si="23"/>
        <v>810456.1643835617</v>
      </c>
      <c r="J52" s="8"/>
      <c r="N52" s="1"/>
    </row>
    <row r="53" spans="1:14" ht="12.75">
      <c r="A53" s="1" t="s">
        <v>9</v>
      </c>
      <c r="B53" s="6">
        <v>9368</v>
      </c>
      <c r="C53" s="7">
        <f t="shared" si="20"/>
        <v>0.10479216072307486</v>
      </c>
      <c r="D53" s="6">
        <v>84999</v>
      </c>
      <c r="E53" s="7">
        <f t="shared" si="21"/>
        <v>0.3986670293797606</v>
      </c>
      <c r="F53" s="20">
        <v>189947414595</v>
      </c>
      <c r="G53" s="7">
        <f t="shared" si="22"/>
        <v>0.7622500365745959</v>
      </c>
      <c r="H53" s="20">
        <f t="shared" si="23"/>
        <v>2234701.7564324285</v>
      </c>
      <c r="J53" s="8"/>
      <c r="N53" s="1"/>
    </row>
    <row r="54" spans="1:14" ht="12.75">
      <c r="A54" s="1" t="s">
        <v>10</v>
      </c>
      <c r="B54" s="6">
        <v>336</v>
      </c>
      <c r="C54" s="7">
        <f t="shared" si="20"/>
        <v>0.003758557429862634</v>
      </c>
      <c r="D54" s="6">
        <v>437</v>
      </c>
      <c r="E54" s="7">
        <f t="shared" si="21"/>
        <v>0.0020496416644778808</v>
      </c>
      <c r="F54" s="20">
        <v>3897158000</v>
      </c>
      <c r="G54" s="7">
        <f t="shared" si="22"/>
        <v>0.01563911166872589</v>
      </c>
      <c r="H54" s="20">
        <f t="shared" si="23"/>
        <v>8917981.693363843</v>
      </c>
      <c r="J54" s="8"/>
      <c r="N54" s="1"/>
    </row>
    <row r="55" spans="1:14" ht="12.75">
      <c r="A55" s="1" t="s">
        <v>11</v>
      </c>
      <c r="B55" s="6">
        <v>416</v>
      </c>
      <c r="C55" s="7">
        <f t="shared" si="20"/>
        <v>0.004653452056020403</v>
      </c>
      <c r="D55" s="6">
        <v>964</v>
      </c>
      <c r="E55" s="7">
        <f t="shared" si="21"/>
        <v>0.004521406326216652</v>
      </c>
      <c r="F55" s="20">
        <v>3106957650</v>
      </c>
      <c r="G55" s="7">
        <f t="shared" si="22"/>
        <v>0.01246807484796669</v>
      </c>
      <c r="H55" s="20">
        <f t="shared" si="23"/>
        <v>3222985.114107884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89396</v>
      </c>
      <c r="C57" s="11">
        <f t="shared" si="24"/>
        <v>0.9999999999999999</v>
      </c>
      <c r="D57" s="10">
        <f t="shared" si="24"/>
        <v>213208</v>
      </c>
      <c r="E57" s="11">
        <f t="shared" si="24"/>
        <v>1</v>
      </c>
      <c r="F57" s="10">
        <f t="shared" si="24"/>
        <v>249193054091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N14" sqref="N1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2007-10-05T20:09:29Z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