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<sst xmlns="http://schemas.openxmlformats.org/spreadsheetml/2006/main" count="117" uniqueCount="50">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</sst>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421816</c:v>
                </c:pt>
                <c:pt idx="1">
                  <c:v>164489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586305</c:v>
                </c:pt>
                <c:pt idx="1">
                  <c:v>5139</c:v>
                </c:pt>
                <c:pt idx="2">
                  <c:v>884</c:v>
                </c:pt>
                <c:pt idx="3">
                  <c:v>1207</c:v>
                </c:pt>
                <c:pt idx="4">
                  <c:v>32469</c:v>
                </c:pt>
                <c:pt idx="5">
                  <c:v>1140</c:v>
                </c:pt>
                <c:pt idx="6">
                  <c:v>3020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96826094332</c:v>
                </c:pt>
                <c:pt idx="1">
                  <c:v>5968715165</c:v>
                </c:pt>
                <c:pt idx="2">
                  <c:v>2888670627</c:v>
                </c:pt>
                <c:pt idx="3">
                  <c:v>1212176273</c:v>
                </c:pt>
                <c:pt idx="4">
                  <c:v>114768239334</c:v>
                </c:pt>
                <c:pt idx="5">
                  <c:v>10112206000</c:v>
                </c:pt>
                <c:pt idx="6">
                  <c:v>6713598543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62582573122</c:v>
                </c:pt>
                <c:pt idx="1">
                  <c:v>34243521210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165146.28790817066</c:v>
                </c:pt>
                <c:pt idx="1">
                  <c:v>251133.0865679605</c:v>
                </c:pt>
                <c:pt idx="2">
                  <c:v>143029.37545593144</c:v>
                </c:pt>
                <c:pt idx="3">
                  <c:v>115562.18303230591</c:v>
                </c:pt>
                <c:pt idx="4">
                  <c:v>244159.07275447</c:v>
                </c:pt>
              </c:numCache>
            </c:numRef>
          </c:val>
        </c:ser>
        <c:axId val="13008419"/>
        <c:axId val="49966908"/>
      </c:barChart>
      <c:catAx>
        <c:axId val="1300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966908"/>
        <c:crosses val="autoZero"/>
        <c:auto val="1"/>
        <c:lblOffset val="100"/>
        <c:noMultiLvlLbl val="0"/>
      </c:catAx>
      <c:valAx>
        <c:axId val="4996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008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8870356.140350876</c:v>
                </c:pt>
                <c:pt idx="1">
                  <c:v>0</c:v>
                </c:pt>
                <c:pt idx="2">
                  <c:v>8870356.140350876</c:v>
                </c:pt>
                <c:pt idx="3">
                  <c:v>8909734.3412527</c:v>
                </c:pt>
                <c:pt idx="4">
                  <c:v>8699962.616822429</c:v>
                </c:pt>
              </c:numCache>
            </c:numRef>
          </c:val>
        </c:ser>
        <c:axId val="47048989"/>
        <c:axId val="20787718"/>
      </c:barChart>
      <c:catAx>
        <c:axId val="4704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787718"/>
        <c:crosses val="autoZero"/>
        <c:auto val="1"/>
        <c:lblOffset val="100"/>
        <c:noMultiLvlLbl val="0"/>
      </c:catAx>
      <c:valAx>
        <c:axId val="2078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048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1161454.5952519944</c:v>
                </c:pt>
                <c:pt idx="1">
                  <c:v>571506.2611806798</c:v>
                </c:pt>
                <c:pt idx="2">
                  <c:v>1325484.0002486943</c:v>
                </c:pt>
                <c:pt idx="3">
                  <c:v>1039066.1952283969</c:v>
                </c:pt>
                <c:pt idx="4">
                  <c:v>3011131.2534246575</c:v>
                </c:pt>
              </c:numCache>
            </c:numRef>
          </c:val>
        </c:ser>
        <c:axId val="52871735"/>
        <c:axId val="6083568"/>
      </c:barChart>
      <c:catAx>
        <c:axId val="5287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83568"/>
        <c:crosses val="autoZero"/>
        <c:auto val="1"/>
        <c:lblOffset val="100"/>
        <c:noMultiLvlLbl val="0"/>
      </c:catAx>
      <c:valAx>
        <c:axId val="6083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871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3267726.9536199095</c:v>
                </c:pt>
                <c:pt idx="1">
                  <c:v>1363292.6829268292</c:v>
                </c:pt>
                <c:pt idx="2">
                  <c:v>3462444.672069825</c:v>
                </c:pt>
                <c:pt idx="3">
                  <c:v>2483107.7330173776</c:v>
                </c:pt>
                <c:pt idx="4">
                  <c:v>7130612.023668639</c:v>
                </c:pt>
              </c:numCache>
            </c:numRef>
          </c:val>
        </c:ser>
        <c:axId val="54752113"/>
        <c:axId val="23006970"/>
      </c:barChart>
      <c:catAx>
        <c:axId val="547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006970"/>
        <c:crosses val="autoZero"/>
        <c:auto val="1"/>
        <c:lblOffset val="100"/>
        <c:noMultiLvlLbl val="0"/>
      </c:catAx>
      <c:valAx>
        <c:axId val="23006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52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1004288.5443247722</c:v>
                </c:pt>
                <c:pt idx="1">
                  <c:v>444341.7721518987</c:v>
                </c:pt>
                <c:pt idx="2">
                  <c:v>1088627.5243088657</c:v>
                </c:pt>
                <c:pt idx="3">
                  <c:v>862581.0047114252</c:v>
                </c:pt>
                <c:pt idx="4">
                  <c:v>2048195</c:v>
                </c:pt>
              </c:numCache>
            </c:numRef>
          </c:val>
        </c:ser>
        <c:axId val="5736139"/>
        <c:axId val="51625252"/>
      </c:barChart>
      <c:catAx>
        <c:axId val="573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625252"/>
        <c:crosses val="autoZero"/>
        <c:auto val="1"/>
        <c:lblOffset val="100"/>
        <c:noMultiLvlLbl val="0"/>
      </c:catAx>
      <c:valAx>
        <c:axId val="5162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36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3534702.0029566665</c:v>
                </c:pt>
                <c:pt idx="1">
                  <c:v>593734.4064386318</c:v>
                </c:pt>
                <c:pt idx="2">
                  <c:v>3580418.908232203</c:v>
                </c:pt>
                <c:pt idx="3">
                  <c:v>3822213.505118249</c:v>
                </c:pt>
                <c:pt idx="4">
                  <c:v>3305941.510217711</c:v>
                </c:pt>
              </c:numCache>
            </c:numRef>
          </c:val>
        </c:ser>
        <c:axId val="61974085"/>
        <c:axId val="20895854"/>
      </c:barChart>
      <c:catAx>
        <c:axId val="61974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95854"/>
        <c:crosses val="autoZero"/>
        <c:auto val="1"/>
        <c:lblOffset val="100"/>
        <c:noMultiLvlLbl val="0"/>
      </c:catAx>
      <c:valAx>
        <c:axId val="2089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974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81417</c:v>
                </c:pt>
                <c:pt idx="1">
                  <c:v>1378</c:v>
                </c:pt>
                <c:pt idx="2">
                  <c:v>241</c:v>
                </c:pt>
                <c:pt idx="3">
                  <c:v>168</c:v>
                </c:pt>
                <c:pt idx="4">
                  <c:v>4610</c:v>
                </c:pt>
                <c:pt idx="5">
                  <c:v>739</c:v>
                </c:pt>
                <c:pt idx="6">
                  <c:v>512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0.635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4382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042da2a-c635-4d01-92cd-9e6ea5d5a34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$96.83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f4e28d2-a56e-4712-8e18-c2a28b1a148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586,305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f8e8e15-070b-4e2e-a33e-93ffe2754f8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630,164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b221154-eab2-445b-9325-c749ccf9006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$238,489,700,274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fee90b6-073c-4998-99b3-b11e6c748d8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89,065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421816</v>
      </c>
      <c r="C6" s="7">
        <f>B6/B$9</f>
        <v>0.7194480688378916</v>
      </c>
      <c r="D6" s="14">
        <v>62582573122</v>
      </c>
      <c r="E6" s="7">
        <f>D6/D$9</f>
        <v>0.6463399515776722</v>
      </c>
    </row>
    <row r="7" spans="1:5" ht="12.75">
      <c r="A7" s="1" t="s">
        <v>30</v>
      </c>
      <c r="B7" s="6">
        <v>164489</v>
      </c>
      <c r="C7" s="7">
        <f>B7/B$9</f>
        <v>0.28055193116210847</v>
      </c>
      <c r="D7" s="14">
        <v>34243521210</v>
      </c>
      <c r="E7" s="7">
        <f>D7/D$9</f>
        <v>0.3536600484223278</v>
      </c>
    </row>
    <row r="9" spans="1:7" ht="12.75">
      <c r="A9" s="9" t="s">
        <v>12</v>
      </c>
      <c r="B9" s="10">
        <f>SUM(B6:B7)</f>
        <v>586305</v>
      </c>
      <c r="C9" s="29">
        <f>SUM(C6:C7)</f>
        <v>1</v>
      </c>
      <c r="D9" s="15">
        <f>SUM(D6:D7)</f>
        <v>96826094332</v>
      </c>
      <c r="E9" s="29">
        <f>SUM(E6:E7)</f>
        <v>1</v>
      </c>
      <c r="G9" s="54">
        <f>+D9/1000000000</f>
        <v>96.826094332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81417</v>
      </c>
      <c r="C5" s="7">
        <f>B5/B$13</f>
        <v>0.9141301296805704</v>
      </c>
      <c r="D5" s="6">
        <v>586305</v>
      </c>
      <c r="E5" s="7">
        <f>D5/D$13</f>
        <v>0.9304006576065913</v>
      </c>
      <c r="F5" s="14">
        <v>96826094332</v>
      </c>
      <c r="G5" s="7">
        <f>F5/F$13</f>
        <v>0.40599696431651694</v>
      </c>
      <c r="H5" s="14">
        <f>IF(D5=0,"-",+F5/D5)</f>
        <v>165146.28790817066</v>
      </c>
      <c r="I5" s="25"/>
    </row>
    <row r="6" spans="1:8" ht="12.75">
      <c r="A6" s="51" t="s">
        <v>6</v>
      </c>
      <c r="B6" s="6">
        <v>1378</v>
      </c>
      <c r="C6" s="7">
        <f aca="true" t="shared" si="0" ref="C6:C11">B6/B$13</f>
        <v>0.015471846404311458</v>
      </c>
      <c r="D6" s="6">
        <v>5139</v>
      </c>
      <c r="E6" s="7">
        <f aca="true" t="shared" si="1" ref="E6:E11">D6/D$13</f>
        <v>0.008155019963057236</v>
      </c>
      <c r="F6" s="14">
        <v>5968715165</v>
      </c>
      <c r="G6" s="7">
        <f aca="true" t="shared" si="2" ref="G6:G11">F6/F$13</f>
        <v>0.025027140199943912</v>
      </c>
      <c r="H6" s="14">
        <f aca="true" t="shared" si="3" ref="H6:H11">IF(D6=0,"-",+F6/D6)</f>
        <v>1161454.5952519944</v>
      </c>
    </row>
    <row r="7" spans="1:8" ht="12.75">
      <c r="A7" s="51" t="s">
        <v>7</v>
      </c>
      <c r="B7" s="6">
        <v>241</v>
      </c>
      <c r="C7" s="7">
        <f t="shared" si="0"/>
        <v>0.002705888957502947</v>
      </c>
      <c r="D7" s="6">
        <v>884</v>
      </c>
      <c r="E7" s="7">
        <f t="shared" si="1"/>
        <v>0.0014028094273871564</v>
      </c>
      <c r="F7" s="14">
        <v>2888670627</v>
      </c>
      <c r="G7" s="7">
        <f t="shared" si="2"/>
        <v>0.012112349605375898</v>
      </c>
      <c r="H7" s="14">
        <f t="shared" si="3"/>
        <v>3267726.9536199095</v>
      </c>
    </row>
    <row r="8" spans="1:8" ht="12.75">
      <c r="A8" s="51" t="s">
        <v>8</v>
      </c>
      <c r="B8" s="6">
        <v>168</v>
      </c>
      <c r="C8" s="7">
        <f t="shared" si="0"/>
        <v>0.001886262841744793</v>
      </c>
      <c r="D8" s="6">
        <v>1207</v>
      </c>
      <c r="E8" s="7">
        <f t="shared" si="1"/>
        <v>0.0019153744104709251</v>
      </c>
      <c r="F8" s="14">
        <v>1212176273</v>
      </c>
      <c r="G8" s="7">
        <f t="shared" si="2"/>
        <v>0.005082719595887516</v>
      </c>
      <c r="H8" s="14">
        <f t="shared" si="3"/>
        <v>1004288.5443247722</v>
      </c>
    </row>
    <row r="9" spans="1:8" ht="12.75">
      <c r="A9" s="51" t="s">
        <v>9</v>
      </c>
      <c r="B9" s="6">
        <v>4610</v>
      </c>
      <c r="C9" s="7">
        <f t="shared" si="0"/>
        <v>0.051759950597877954</v>
      </c>
      <c r="D9" s="6">
        <v>32469</v>
      </c>
      <c r="E9" s="7">
        <f t="shared" si="1"/>
        <v>0.051524682463612644</v>
      </c>
      <c r="F9" s="14">
        <v>114768239334</v>
      </c>
      <c r="G9" s="7">
        <f t="shared" si="2"/>
        <v>0.48122933276423746</v>
      </c>
      <c r="H9" s="14">
        <f t="shared" si="3"/>
        <v>3534702.0029566665</v>
      </c>
    </row>
    <row r="10" spans="1:8" ht="12.75">
      <c r="A10" s="51" t="s">
        <v>10</v>
      </c>
      <c r="B10" s="6">
        <v>739</v>
      </c>
      <c r="C10" s="7">
        <f t="shared" si="0"/>
        <v>0.008297310952675012</v>
      </c>
      <c r="D10" s="6">
        <v>1140</v>
      </c>
      <c r="E10" s="7">
        <f t="shared" si="1"/>
        <v>0.0018090528814721247</v>
      </c>
      <c r="F10" s="14">
        <v>10112206000</v>
      </c>
      <c r="G10" s="7">
        <f t="shared" si="2"/>
        <v>0.04240101768915857</v>
      </c>
      <c r="H10" s="14">
        <f t="shared" si="3"/>
        <v>8870356.140350876</v>
      </c>
    </row>
    <row r="11" spans="1:8" ht="12.75">
      <c r="A11" s="51" t="s">
        <v>11</v>
      </c>
      <c r="B11" s="6">
        <v>512</v>
      </c>
      <c r="C11" s="7">
        <f t="shared" si="0"/>
        <v>0.005748610565317465</v>
      </c>
      <c r="D11" s="6">
        <v>3020</v>
      </c>
      <c r="E11" s="7">
        <f t="shared" si="1"/>
        <v>0.004792403247408611</v>
      </c>
      <c r="F11" s="14">
        <v>6713598543</v>
      </c>
      <c r="G11" s="7">
        <f t="shared" si="2"/>
        <v>0.028150475828879695</v>
      </c>
      <c r="H11" s="14">
        <f t="shared" si="3"/>
        <v>2223045.875165563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89065</v>
      </c>
      <c r="C13" s="11">
        <f t="shared" si="4"/>
        <v>1</v>
      </c>
      <c r="D13" s="10">
        <f t="shared" si="4"/>
        <v>630164</v>
      </c>
      <c r="E13" s="12">
        <f t="shared" si="4"/>
        <v>1</v>
      </c>
      <c r="F13" s="15">
        <f t="shared" si="4"/>
        <v>238489700274</v>
      </c>
      <c r="G13" s="12">
        <f t="shared" si="4"/>
        <v>1</v>
      </c>
      <c r="H13" s="15">
        <f>F13/D13</f>
        <v>378456.5609492132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35943</v>
      </c>
      <c r="C16" s="7">
        <f aca="true" t="shared" si="5" ref="C16:C22">B16/B$24</f>
        <v>0.9749633808929637</v>
      </c>
      <c r="D16" s="6">
        <v>119952</v>
      </c>
      <c r="E16" s="7">
        <f aca="true" t="shared" si="6" ref="E16:E22">D16/D$24</f>
        <v>0.9839470424661018</v>
      </c>
      <c r="F16" s="20">
        <v>30123916000</v>
      </c>
      <c r="G16" s="7">
        <f aca="true" t="shared" si="7" ref="G16:G22">F16/F$24</f>
        <v>0.9610214189314729</v>
      </c>
      <c r="H16" s="20">
        <f aca="true" t="shared" si="8" ref="H16:H22">IF(D16=0,"-",+F16/D16)</f>
        <v>251133.0865679605</v>
      </c>
      <c r="J16" s="8"/>
      <c r="M16" s="1"/>
      <c r="N16" s="1"/>
    </row>
    <row r="17" spans="1:14" ht="12.75">
      <c r="A17" s="1" t="s">
        <v>6</v>
      </c>
      <c r="B17" s="6">
        <v>543</v>
      </c>
      <c r="C17" s="7">
        <f t="shared" si="5"/>
        <v>0.014729018607931427</v>
      </c>
      <c r="D17" s="6">
        <v>1118</v>
      </c>
      <c r="E17" s="7">
        <f t="shared" si="6"/>
        <v>0.009170774922278092</v>
      </c>
      <c r="F17" s="20">
        <v>638944000</v>
      </c>
      <c r="G17" s="7">
        <f t="shared" si="7"/>
        <v>0.02038376648964733</v>
      </c>
      <c r="H17" s="20">
        <f t="shared" si="8"/>
        <v>571506.2611806798</v>
      </c>
      <c r="J17" s="8"/>
      <c r="M17" s="1"/>
      <c r="N17" s="1"/>
    </row>
    <row r="18" spans="1:14" ht="12.75">
      <c r="A18" s="1" t="s">
        <v>7</v>
      </c>
      <c r="B18" s="6">
        <v>53</v>
      </c>
      <c r="C18" s="7">
        <f t="shared" si="5"/>
        <v>0.0014376390169804157</v>
      </c>
      <c r="D18" s="6">
        <v>82</v>
      </c>
      <c r="E18" s="7">
        <f t="shared" si="6"/>
        <v>0.0006726328654980354</v>
      </c>
      <c r="F18" s="20">
        <v>111790000</v>
      </c>
      <c r="G18" s="7">
        <f t="shared" si="7"/>
        <v>0.0035663551983862044</v>
      </c>
      <c r="H18" s="20">
        <f t="shared" si="8"/>
        <v>1363292.6829268292</v>
      </c>
      <c r="J18" s="8"/>
      <c r="M18" s="1"/>
      <c r="N18" s="1"/>
    </row>
    <row r="19" spans="1:14" ht="12.75">
      <c r="A19" s="1" t="s">
        <v>8</v>
      </c>
      <c r="B19" s="6">
        <v>55</v>
      </c>
      <c r="C19" s="7">
        <f t="shared" si="5"/>
        <v>0.0014918895459230727</v>
      </c>
      <c r="D19" s="6">
        <v>158</v>
      </c>
      <c r="E19" s="7">
        <f t="shared" si="6"/>
        <v>0.0012960486920571901</v>
      </c>
      <c r="F19" s="20">
        <v>70206000</v>
      </c>
      <c r="G19" s="7">
        <f t="shared" si="7"/>
        <v>0.002239731040861453</v>
      </c>
      <c r="H19" s="20">
        <f t="shared" si="8"/>
        <v>444341.7721518987</v>
      </c>
      <c r="J19" s="8"/>
      <c r="M19" s="1"/>
      <c r="N19" s="1"/>
    </row>
    <row r="20" spans="1:14" ht="12.75">
      <c r="A20" s="1" t="s">
        <v>9</v>
      </c>
      <c r="B20" s="6">
        <v>213</v>
      </c>
      <c r="C20" s="7">
        <f t="shared" si="5"/>
        <v>0.0057776813323929905</v>
      </c>
      <c r="D20" s="6">
        <v>497</v>
      </c>
      <c r="E20" s="7">
        <f t="shared" si="6"/>
        <v>0.004076811392103946</v>
      </c>
      <c r="F20" s="20">
        <v>295086000</v>
      </c>
      <c r="G20" s="7">
        <f t="shared" si="7"/>
        <v>0.009413914393693457</v>
      </c>
      <c r="H20" s="20">
        <f t="shared" si="8"/>
        <v>593734.4064386318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59</v>
      </c>
      <c r="C22" s="7">
        <f t="shared" si="5"/>
        <v>0.0016003906038083871</v>
      </c>
      <c r="D22" s="6">
        <v>102</v>
      </c>
      <c r="E22" s="7">
        <f t="shared" si="6"/>
        <v>0.0008366896619609709</v>
      </c>
      <c r="F22" s="20">
        <v>105786000</v>
      </c>
      <c r="G22" s="7">
        <f t="shared" si="7"/>
        <v>0.003374813945938662</v>
      </c>
      <c r="H22" s="20">
        <f t="shared" si="8"/>
        <v>1037117.6470588235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36866</v>
      </c>
      <c r="C24" s="11">
        <f t="shared" si="9"/>
        <v>1</v>
      </c>
      <c r="D24" s="10">
        <f t="shared" si="9"/>
        <v>121909</v>
      </c>
      <c r="E24" s="11">
        <f t="shared" si="9"/>
        <v>1</v>
      </c>
      <c r="F24" s="21">
        <f t="shared" si="9"/>
        <v>31345728000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80535</v>
      </c>
      <c r="C27" s="7">
        <f>B27/B$35</f>
        <v>0.9139760540203143</v>
      </c>
      <c r="D27" s="6">
        <v>466353</v>
      </c>
      <c r="E27" s="7">
        <f>D27/D$35</f>
        <v>0.9175571317547294</v>
      </c>
      <c r="F27" s="20">
        <v>66702178332</v>
      </c>
      <c r="G27" s="7">
        <f>F27/F$35</f>
        <v>0.322008782586102</v>
      </c>
      <c r="H27" s="20">
        <f aca="true" t="shared" si="10" ref="H27:H33">IF(D27=0,"-",+F27/D27)</f>
        <v>143029.37545593144</v>
      </c>
      <c r="J27" s="8"/>
    </row>
    <row r="28" spans="1:10" ht="12.75">
      <c r="A28" s="1" t="s">
        <v>6</v>
      </c>
      <c r="B28" s="6">
        <v>1341</v>
      </c>
      <c r="C28" s="7">
        <f aca="true" t="shared" si="11" ref="C28:C33">B28/B$35</f>
        <v>0.015218748226749134</v>
      </c>
      <c r="D28" s="6">
        <v>4021</v>
      </c>
      <c r="E28" s="7">
        <f aca="true" t="shared" si="12" ref="E28:E33">D28/D$35</f>
        <v>0.007911383065587156</v>
      </c>
      <c r="F28" s="20">
        <v>5329771165</v>
      </c>
      <c r="G28" s="7">
        <f aca="true" t="shared" si="13" ref="G28:G33">F28/F$35</f>
        <v>0.025729791248523693</v>
      </c>
      <c r="H28" s="20">
        <f t="shared" si="10"/>
        <v>1325484.0002486943</v>
      </c>
      <c r="J28" s="8"/>
    </row>
    <row r="29" spans="1:10" ht="12.75">
      <c r="A29" s="1" t="s">
        <v>7</v>
      </c>
      <c r="B29" s="6">
        <v>236</v>
      </c>
      <c r="C29" s="7">
        <f t="shared" si="11"/>
        <v>0.002678318107019236</v>
      </c>
      <c r="D29" s="6">
        <v>802</v>
      </c>
      <c r="E29" s="7">
        <f t="shared" si="12"/>
        <v>0.0015779480772446903</v>
      </c>
      <c r="F29" s="20">
        <v>2776880627</v>
      </c>
      <c r="G29" s="7">
        <f t="shared" si="13"/>
        <v>0.013405558445731054</v>
      </c>
      <c r="H29" s="20">
        <f t="shared" si="10"/>
        <v>3462444.672069825</v>
      </c>
      <c r="J29" s="8"/>
    </row>
    <row r="30" spans="1:10" ht="12.75">
      <c r="A30" s="1" t="s">
        <v>8</v>
      </c>
      <c r="B30" s="6">
        <v>165</v>
      </c>
      <c r="C30" s="7">
        <f t="shared" si="11"/>
        <v>0.001872552913805822</v>
      </c>
      <c r="D30" s="6">
        <v>1049</v>
      </c>
      <c r="E30" s="7">
        <f t="shared" si="12"/>
        <v>0.002063924604775162</v>
      </c>
      <c r="F30" s="20">
        <v>1141970273</v>
      </c>
      <c r="G30" s="7">
        <f t="shared" si="13"/>
        <v>0.005512930260357551</v>
      </c>
      <c r="H30" s="20">
        <f t="shared" si="10"/>
        <v>1088627.5243088657</v>
      </c>
      <c r="J30" s="8"/>
    </row>
    <row r="31" spans="1:10" ht="12.75">
      <c r="A31" s="1" t="s">
        <v>9</v>
      </c>
      <c r="B31" s="6">
        <v>4608</v>
      </c>
      <c r="C31" s="7">
        <f t="shared" si="11"/>
        <v>0.05229529592010441</v>
      </c>
      <c r="D31" s="6">
        <v>31972</v>
      </c>
      <c r="E31" s="7">
        <f t="shared" si="12"/>
        <v>0.06290543132876214</v>
      </c>
      <c r="F31" s="20">
        <v>114473153334</v>
      </c>
      <c r="G31" s="7">
        <f t="shared" si="13"/>
        <v>0.5526260410927163</v>
      </c>
      <c r="H31" s="20">
        <f t="shared" si="10"/>
        <v>3580418.908232203</v>
      </c>
      <c r="J31" s="8"/>
    </row>
    <row r="32" spans="1:10" ht="12.75">
      <c r="A32" s="1" t="s">
        <v>10</v>
      </c>
      <c r="B32" s="6">
        <v>739</v>
      </c>
      <c r="C32" s="7">
        <f t="shared" si="11"/>
        <v>0.00838676729274244</v>
      </c>
      <c r="D32" s="6">
        <v>1140</v>
      </c>
      <c r="E32" s="7">
        <f t="shared" si="12"/>
        <v>0.002242968588602178</v>
      </c>
      <c r="F32" s="20">
        <v>10112206000</v>
      </c>
      <c r="G32" s="7">
        <f t="shared" si="13"/>
        <v>0.04881728340433708</v>
      </c>
      <c r="H32" s="20">
        <f t="shared" si="10"/>
        <v>8870356.140350876</v>
      </c>
      <c r="J32" s="8"/>
    </row>
    <row r="33" spans="1:10" ht="12.75">
      <c r="A33" s="1" t="s">
        <v>11</v>
      </c>
      <c r="B33" s="6">
        <v>491</v>
      </c>
      <c r="C33" s="7">
        <f t="shared" si="11"/>
        <v>0.0055722635192645975</v>
      </c>
      <c r="D33" s="6">
        <v>2918</v>
      </c>
      <c r="E33" s="7">
        <f t="shared" si="12"/>
        <v>0.005741212580299259</v>
      </c>
      <c r="F33" s="20">
        <v>6607812543</v>
      </c>
      <c r="G33" s="7">
        <f t="shared" si="13"/>
        <v>0.031899612962232406</v>
      </c>
      <c r="H33" s="20">
        <f t="shared" si="10"/>
        <v>2264500.5287868404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88115</v>
      </c>
      <c r="C35" s="11">
        <f t="shared" si="14"/>
        <v>1</v>
      </c>
      <c r="D35" s="10">
        <f t="shared" si="14"/>
        <v>508255</v>
      </c>
      <c r="E35" s="11">
        <f t="shared" si="14"/>
        <v>0.9999999999999999</v>
      </c>
      <c r="F35" s="21">
        <f t="shared" si="14"/>
        <v>207143972274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75199</v>
      </c>
      <c r="C38" s="7">
        <f aca="true" t="shared" si="15" ref="C38:C44">B38/B$46</f>
        <v>0.9157543504998965</v>
      </c>
      <c r="D38" s="6">
        <v>366744</v>
      </c>
      <c r="E38" s="7">
        <f aca="true" t="shared" si="16" ref="E38:E44">D38/D$46</f>
        <v>0.9358029920669145</v>
      </c>
      <c r="F38" s="20">
        <v>42381737254</v>
      </c>
      <c r="G38" s="7">
        <f aca="true" t="shared" si="17" ref="G38:G44">F38/F$46</f>
        <v>0.3363149329751841</v>
      </c>
      <c r="H38" s="20">
        <f aca="true" t="shared" si="18" ref="H38:H44">IF(D38=0,"-",+F38/D38)</f>
        <v>115562.18303230591</v>
      </c>
      <c r="J38" s="8"/>
      <c r="N38" s="1"/>
    </row>
    <row r="39" spans="1:14" ht="12.75">
      <c r="A39" s="1" t="s">
        <v>6</v>
      </c>
      <c r="B39" s="6">
        <v>1318</v>
      </c>
      <c r="C39" s="7">
        <f t="shared" si="15"/>
        <v>0.016050269737082457</v>
      </c>
      <c r="D39" s="6">
        <v>3437</v>
      </c>
      <c r="E39" s="7">
        <f t="shared" si="16"/>
        <v>0.008770027277157868</v>
      </c>
      <c r="F39" s="20">
        <v>3571270513</v>
      </c>
      <c r="G39" s="7">
        <f t="shared" si="17"/>
        <v>0.02833936693103558</v>
      </c>
      <c r="H39" s="20">
        <f t="shared" si="18"/>
        <v>1039066.1952283969</v>
      </c>
      <c r="J39" s="8"/>
      <c r="N39" s="1"/>
    </row>
    <row r="40" spans="1:14" ht="12.75">
      <c r="A40" s="1" t="s">
        <v>7</v>
      </c>
      <c r="B40" s="6">
        <v>231</v>
      </c>
      <c r="C40" s="7">
        <f t="shared" si="15"/>
        <v>0.0028130594152246187</v>
      </c>
      <c r="D40" s="6">
        <v>633</v>
      </c>
      <c r="E40" s="7">
        <f t="shared" si="16"/>
        <v>0.0016151955968696336</v>
      </c>
      <c r="F40" s="20">
        <v>1571807195</v>
      </c>
      <c r="G40" s="7">
        <f t="shared" si="17"/>
        <v>0.012472877840477048</v>
      </c>
      <c r="H40" s="20">
        <f t="shared" si="18"/>
        <v>2483107.7330173776</v>
      </c>
      <c r="J40" s="8"/>
      <c r="N40" s="1"/>
    </row>
    <row r="41" spans="1:14" ht="12.75">
      <c r="A41" s="1" t="s">
        <v>8</v>
      </c>
      <c r="B41" s="6">
        <v>156</v>
      </c>
      <c r="C41" s="7">
        <f t="shared" si="15"/>
        <v>0.0018997284362555866</v>
      </c>
      <c r="D41" s="6">
        <v>849</v>
      </c>
      <c r="E41" s="7">
        <f t="shared" si="16"/>
        <v>0.002166352388218513</v>
      </c>
      <c r="F41" s="20">
        <v>732331273</v>
      </c>
      <c r="G41" s="7">
        <f t="shared" si="17"/>
        <v>0.005811322492953753</v>
      </c>
      <c r="H41" s="20">
        <f t="shared" si="18"/>
        <v>862581.0047114252</v>
      </c>
      <c r="J41" s="8"/>
      <c r="N41" s="1"/>
    </row>
    <row r="42" spans="1:14" ht="12.75">
      <c r="A42" s="1" t="s">
        <v>9</v>
      </c>
      <c r="B42" s="6">
        <v>4042</v>
      </c>
      <c r="C42" s="7">
        <f t="shared" si="15"/>
        <v>0.0492224508932377</v>
      </c>
      <c r="D42" s="6">
        <v>16998</v>
      </c>
      <c r="E42" s="7">
        <f t="shared" si="16"/>
        <v>0.04337297749698267</v>
      </c>
      <c r="F42" s="20">
        <v>64969985160</v>
      </c>
      <c r="G42" s="7">
        <f t="shared" si="17"/>
        <v>0.5155611265657087</v>
      </c>
      <c r="H42" s="20">
        <f t="shared" si="18"/>
        <v>3822213.505118249</v>
      </c>
      <c r="J42" s="8"/>
      <c r="N42" s="1"/>
    </row>
    <row r="43" spans="1:14" ht="12.75">
      <c r="A43" s="1" t="s">
        <v>10</v>
      </c>
      <c r="B43" s="6">
        <v>731</v>
      </c>
      <c r="C43" s="7">
        <f t="shared" si="15"/>
        <v>0.008901932608351499</v>
      </c>
      <c r="D43" s="6">
        <v>926</v>
      </c>
      <c r="E43" s="7">
        <f t="shared" si="16"/>
        <v>0.0023628295777271416</v>
      </c>
      <c r="F43" s="20">
        <v>8250414000</v>
      </c>
      <c r="G43" s="7">
        <f t="shared" si="17"/>
        <v>0.06547012017931474</v>
      </c>
      <c r="H43" s="20">
        <f t="shared" si="18"/>
        <v>8909734.3412527</v>
      </c>
      <c r="J43" s="8"/>
      <c r="N43" s="1"/>
    </row>
    <row r="44" spans="1:14" ht="12.75">
      <c r="A44" s="1" t="s">
        <v>11</v>
      </c>
      <c r="B44" s="6">
        <v>440</v>
      </c>
      <c r="C44" s="7">
        <f t="shared" si="15"/>
        <v>0.005358208409951654</v>
      </c>
      <c r="D44" s="6">
        <v>2316</v>
      </c>
      <c r="E44" s="7">
        <f t="shared" si="16"/>
        <v>0.005909625596129654</v>
      </c>
      <c r="F44" s="20">
        <v>4540460642</v>
      </c>
      <c r="G44" s="7">
        <f t="shared" si="17"/>
        <v>0.036030253015326086</v>
      </c>
      <c r="H44" s="20">
        <f t="shared" si="18"/>
        <v>1960475.2340241796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82117</v>
      </c>
      <c r="C46" s="11">
        <f t="shared" si="19"/>
        <v>1</v>
      </c>
      <c r="D46" s="10">
        <f t="shared" si="19"/>
        <v>391903</v>
      </c>
      <c r="E46" s="11">
        <f t="shared" si="19"/>
        <v>1</v>
      </c>
      <c r="F46" s="10">
        <f t="shared" si="19"/>
        <v>126018006037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59005</v>
      </c>
      <c r="C49" s="7">
        <f aca="true" t="shared" si="20" ref="C49:C55">B49/B$57</f>
        <v>0.926571504844459</v>
      </c>
      <c r="D49" s="6">
        <v>99609</v>
      </c>
      <c r="E49" s="7">
        <f aca="true" t="shared" si="21" ref="E49:E55">D49/D$57</f>
        <v>0.8561004537953796</v>
      </c>
      <c r="F49" s="20">
        <v>24320441078</v>
      </c>
      <c r="G49" s="7">
        <f aca="true" t="shared" si="22" ref="G49:G55">F49/F$57</f>
        <v>0.29978614993565295</v>
      </c>
      <c r="H49" s="20">
        <f aca="true" t="shared" si="23" ref="H49:H55">IF(D49=0,"-",+F49/D49)</f>
        <v>244159.07275447</v>
      </c>
      <c r="J49" s="8"/>
      <c r="N49" s="1"/>
    </row>
    <row r="50" spans="1:14" ht="12.75">
      <c r="A50" s="1" t="s">
        <v>6</v>
      </c>
      <c r="B50" s="6">
        <v>387</v>
      </c>
      <c r="C50" s="7">
        <f t="shared" si="20"/>
        <v>0.006077165873651482</v>
      </c>
      <c r="D50" s="6">
        <v>584</v>
      </c>
      <c r="E50" s="7">
        <f t="shared" si="21"/>
        <v>0.0050192519251925196</v>
      </c>
      <c r="F50" s="20">
        <v>1758500652</v>
      </c>
      <c r="G50" s="7">
        <f t="shared" si="22"/>
        <v>0.02167617513315954</v>
      </c>
      <c r="H50" s="20">
        <f t="shared" si="23"/>
        <v>3011131.2534246575</v>
      </c>
      <c r="J50" s="8"/>
      <c r="N50" s="1"/>
    </row>
    <row r="51" spans="1:14" ht="12.75">
      <c r="A51" s="1" t="s">
        <v>7</v>
      </c>
      <c r="B51" s="6">
        <v>56</v>
      </c>
      <c r="C51" s="7">
        <f t="shared" si="20"/>
        <v>0.0008793831755154599</v>
      </c>
      <c r="D51" s="6">
        <v>169</v>
      </c>
      <c r="E51" s="7">
        <f t="shared" si="21"/>
        <v>0.00145248899889989</v>
      </c>
      <c r="F51" s="20">
        <v>1205073432</v>
      </c>
      <c r="G51" s="7">
        <f t="shared" si="22"/>
        <v>0.014854349204045462</v>
      </c>
      <c r="H51" s="20">
        <f t="shared" si="23"/>
        <v>7130612.023668639</v>
      </c>
      <c r="J51" s="8"/>
      <c r="N51" s="1"/>
    </row>
    <row r="52" spans="1:14" ht="12.75">
      <c r="A52" s="1" t="s">
        <v>8</v>
      </c>
      <c r="B52" s="6">
        <v>119</v>
      </c>
      <c r="C52" s="7">
        <f t="shared" si="20"/>
        <v>0.0018686892479703521</v>
      </c>
      <c r="D52" s="6">
        <v>200</v>
      </c>
      <c r="E52" s="7">
        <f t="shared" si="21"/>
        <v>0.001718921892189219</v>
      </c>
      <c r="F52" s="20">
        <v>409639000</v>
      </c>
      <c r="G52" s="7">
        <f t="shared" si="22"/>
        <v>0.005049419057805582</v>
      </c>
      <c r="H52" s="20">
        <f t="shared" si="23"/>
        <v>2048195</v>
      </c>
      <c r="J52" s="8"/>
      <c r="N52" s="1"/>
    </row>
    <row r="53" spans="1:14" ht="12.75">
      <c r="A53" s="1" t="s">
        <v>9</v>
      </c>
      <c r="B53" s="6">
        <v>3681</v>
      </c>
      <c r="C53" s="7">
        <f t="shared" si="20"/>
        <v>0.05780374051915014</v>
      </c>
      <c r="D53" s="6">
        <v>14974</v>
      </c>
      <c r="E53" s="7">
        <f t="shared" si="21"/>
        <v>0.1286956820682068</v>
      </c>
      <c r="F53" s="20">
        <v>49503168174</v>
      </c>
      <c r="G53" s="7">
        <f t="shared" si="22"/>
        <v>0.6102012767328071</v>
      </c>
      <c r="H53" s="20">
        <f t="shared" si="23"/>
        <v>3305941.510217711</v>
      </c>
      <c r="J53" s="8"/>
      <c r="N53" s="1"/>
    </row>
    <row r="54" spans="1:14" ht="12.75">
      <c r="A54" s="1" t="s">
        <v>10</v>
      </c>
      <c r="B54" s="6">
        <v>173</v>
      </c>
      <c r="C54" s="7">
        <f t="shared" si="20"/>
        <v>0.002716665881503117</v>
      </c>
      <c r="D54" s="6">
        <v>214</v>
      </c>
      <c r="E54" s="7">
        <f t="shared" si="21"/>
        <v>0.0018392464246424643</v>
      </c>
      <c r="F54" s="20">
        <v>1861792000</v>
      </c>
      <c r="G54" s="7">
        <f t="shared" si="22"/>
        <v>0.02294939692380357</v>
      </c>
      <c r="H54" s="20">
        <f t="shared" si="23"/>
        <v>8699962.616822429</v>
      </c>
      <c r="J54" s="8"/>
      <c r="N54" s="1"/>
    </row>
    <row r="55" spans="1:14" ht="12.75">
      <c r="A55" s="1" t="s">
        <v>11</v>
      </c>
      <c r="B55" s="6">
        <v>260</v>
      </c>
      <c r="C55" s="7">
        <f t="shared" si="20"/>
        <v>0.00408285045775035</v>
      </c>
      <c r="D55" s="6">
        <v>602</v>
      </c>
      <c r="E55" s="7">
        <f t="shared" si="21"/>
        <v>0.0051739548954895485</v>
      </c>
      <c r="F55" s="20">
        <v>2067351901</v>
      </c>
      <c r="G55" s="7">
        <f t="shared" si="22"/>
        <v>0.025483233012725835</v>
      </c>
      <c r="H55" s="20">
        <f t="shared" si="23"/>
        <v>3434139.3704318935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63681</v>
      </c>
      <c r="C57" s="11">
        <f t="shared" si="24"/>
        <v>1</v>
      </c>
      <c r="D57" s="10">
        <f t="shared" si="24"/>
        <v>116352</v>
      </c>
      <c r="E57" s="11">
        <f t="shared" si="24"/>
        <v>1</v>
      </c>
      <c r="F57" s="10">
        <f t="shared" si="24"/>
        <v>81125966237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2002-05-08T13:54:11Z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