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<sst xmlns="http://schemas.openxmlformats.org/spreadsheetml/2006/main" count="117" uniqueCount="50">
  <si>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</si>
  <si>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</si>
  <si>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</si>
  <si>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</si>
  <si>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</si>
  <si>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</si>
  <si>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</si>
  <si>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</si>
  <si>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</si>
  <si>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</si>
  <si>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</si>
  <si>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</si>
  <si>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</si>
  <si>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</si>
  <si>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</si>
  <si>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</si>
  <si>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</si>
  <si>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</si>
  <si>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</si>
  <si>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</si>
  <si>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</si>
  <si>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</si>
  <si>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</si>
  <si>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</si>
  <si>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</si>
  <si>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</si>
  <si>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</si>
  <si>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</si>
  <si>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</si>
  <si>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</si>
  <si>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</si>
  <si>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</si>
  <si>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</si>
  <si>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</si>
  <si>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</si>
  <si>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</si>
  <si>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</si>
  <si>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</si>
  <si>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</si>
  <si>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</si>
  <si>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</si>
  <si>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</si>
  <si>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</si>
  <si>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</si>
  <si>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</si>
  <si>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</si>
  <si>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</si>
  <si>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</si>
  <si>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</si>
  <si>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December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</si>
</sst>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441064</c:v>
                </c:pt>
                <c:pt idx="1">
                  <c:v>87140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528204</c:v>
                </c:pt>
                <c:pt idx="1">
                  <c:v>4287</c:v>
                </c:pt>
                <c:pt idx="2">
                  <c:v>620</c:v>
                </c:pt>
                <c:pt idx="3">
                  <c:v>2964</c:v>
                </c:pt>
                <c:pt idx="4">
                  <c:v>212229</c:v>
                </c:pt>
                <c:pt idx="5">
                  <c:v>1578</c:v>
                </c:pt>
                <c:pt idx="6">
                  <c:v>3852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115826485084</c:v>
                </c:pt>
                <c:pt idx="1">
                  <c:v>4920156156</c:v>
                </c:pt>
                <c:pt idx="2">
                  <c:v>2381044346</c:v>
                </c:pt>
                <c:pt idx="3">
                  <c:v>1514407399</c:v>
                </c:pt>
                <c:pt idx="4">
                  <c:v>316551673709</c:v>
                </c:pt>
                <c:pt idx="5">
                  <c:v>15351814000</c:v>
                </c:pt>
                <c:pt idx="6">
                  <c:v>8563577411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83182557969</c:v>
                </c:pt>
                <c:pt idx="1">
                  <c:v>32643927115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219283.6197454014</c:v>
                </c:pt>
                <c:pt idx="1">
                  <c:v>182580.47968520995</c:v>
                </c:pt>
                <c:pt idx="2">
                  <c:v>234797.29366182387</c:v>
                </c:pt>
                <c:pt idx="3">
                  <c:v>204659.9870890349</c:v>
                </c:pt>
                <c:pt idx="4">
                  <c:v>305295.8494850924</c:v>
                </c:pt>
              </c:numCache>
            </c:numRef>
          </c:val>
        </c:ser>
        <c:axId val="52309898"/>
        <c:axId val="1027035"/>
      </c:barChart>
      <c:catAx>
        <c:axId val="52309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27035"/>
        <c:crosses val="autoZero"/>
        <c:auto val="1"/>
        <c:lblOffset val="100"/>
        <c:noMultiLvlLbl val="0"/>
      </c:catAx>
      <c:valAx>
        <c:axId val="1027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309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9728652.724968314</c:v>
                </c:pt>
                <c:pt idx="1">
                  <c:v>9009150</c:v>
                </c:pt>
                <c:pt idx="2">
                  <c:v>9737888.960205391</c:v>
                </c:pt>
                <c:pt idx="3">
                  <c:v>9745012.897678418</c:v>
                </c:pt>
                <c:pt idx="4">
                  <c:v>9716913.924050633</c:v>
                </c:pt>
              </c:numCache>
            </c:numRef>
          </c:val>
        </c:ser>
        <c:axId val="9243316"/>
        <c:axId val="16080981"/>
      </c:barChart>
      <c:catAx>
        <c:axId val="924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080981"/>
        <c:crosses val="autoZero"/>
        <c:auto val="1"/>
        <c:lblOffset val="100"/>
        <c:noMultiLvlLbl val="0"/>
      </c:catAx>
      <c:valAx>
        <c:axId val="1608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2433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1147692.1287613716</c:v>
                </c:pt>
                <c:pt idx="1">
                  <c:v>625610.3333333334</c:v>
                </c:pt>
                <c:pt idx="2">
                  <c:v>1321557.0550373134</c:v>
                </c:pt>
                <c:pt idx="3">
                  <c:v>1364043.662191582</c:v>
                </c:pt>
                <c:pt idx="4">
                  <c:v>1067006.8608695653</c:v>
                </c:pt>
              </c:numCache>
            </c:numRef>
          </c:val>
        </c:ser>
        <c:axId val="10511102"/>
        <c:axId val="27491055"/>
      </c:barChart>
      <c:catAx>
        <c:axId val="1051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491055"/>
        <c:crosses val="autoZero"/>
        <c:auto val="1"/>
        <c:lblOffset val="100"/>
        <c:noMultiLvlLbl val="0"/>
      </c:catAx>
      <c:valAx>
        <c:axId val="27491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5111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3840394.106451613</c:v>
                </c:pt>
                <c:pt idx="1">
                  <c:v>737190.0826446281</c:v>
                </c:pt>
                <c:pt idx="2">
                  <c:v>4592874.440881764</c:v>
                </c:pt>
                <c:pt idx="3">
                  <c:v>4937557.148491879</c:v>
                </c:pt>
                <c:pt idx="4">
                  <c:v>2408194.338235294</c:v>
                </c:pt>
              </c:numCache>
            </c:numRef>
          </c:val>
        </c:ser>
        <c:axId val="46092904"/>
        <c:axId val="12182953"/>
      </c:barChart>
      <c:catAx>
        <c:axId val="4609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182953"/>
        <c:crosses val="autoZero"/>
        <c:auto val="1"/>
        <c:lblOffset val="100"/>
        <c:noMultiLvlLbl val="0"/>
      </c:catAx>
      <c:valAx>
        <c:axId val="1218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2537714"/>
        <c:axId val="47295107"/>
      </c:barChart>
      <c:catAx>
        <c:axId val="42537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537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002780"/>
        <c:axId val="5698429"/>
      </c:barChart>
      <c:catAx>
        <c:axId val="2300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98429"/>
        <c:crosses val="autoZero"/>
        <c:auto val="1"/>
        <c:lblOffset val="100"/>
        <c:noMultiLvlLbl val="0"/>
      </c:catAx>
      <c:valAx>
        <c:axId val="569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002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94532</c:v>
                </c:pt>
                <c:pt idx="1">
                  <c:v>1123</c:v>
                </c:pt>
                <c:pt idx="2">
                  <c:v>195</c:v>
                </c:pt>
                <c:pt idx="3">
                  <c:v>278</c:v>
                </c:pt>
                <c:pt idx="4">
                  <c:v>10421</c:v>
                </c:pt>
                <c:pt idx="5">
                  <c:v>792</c:v>
                </c:pt>
                <c:pt idx="6">
                  <c:v>706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223d109-3e4c-457c-8d16-862cf9a8aa34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$115.83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8b49252-3c31-4a48-9c8a-25d7b1e0a31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528,204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a8c35f35-4a66-4a84-b120-0de7a8d4601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753,734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2f8746c-ded0-4eff-ab1d-410a0b329c5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$465,109,158,105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cb03da5-8037-45ee-a23a-3af5084423a8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108,047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441064</v>
      </c>
      <c r="C6" s="7">
        <f>B6/B$9</f>
        <v>0.8350258612202861</v>
      </c>
      <c r="D6" s="14">
        <v>83182557969</v>
      </c>
      <c r="E6" s="7">
        <f>D6/D$9</f>
        <v>0.7181652616728732</v>
      </c>
    </row>
    <row r="7" spans="1:5" ht="12.75">
      <c r="A7" s="1" t="s">
        <v>30</v>
      </c>
      <c r="B7" s="6">
        <v>87140</v>
      </c>
      <c r="C7" s="7">
        <f>B7/B$9</f>
        <v>0.1649741387797139</v>
      </c>
      <c r="D7" s="14">
        <v>32643927115</v>
      </c>
      <c r="E7" s="7">
        <f>D7/D$9</f>
        <v>0.28183473832712685</v>
      </c>
    </row>
    <row r="9" spans="1:7" ht="12.75">
      <c r="A9" s="9" t="s">
        <v>12</v>
      </c>
      <c r="B9" s="10">
        <f>SUM(B6:B7)</f>
        <v>528204</v>
      </c>
      <c r="C9" s="29">
        <f>SUM(C6:C7)</f>
        <v>1</v>
      </c>
      <c r="D9" s="15">
        <f>SUM(D6:D7)</f>
        <v>115826485084</v>
      </c>
      <c r="E9" s="29">
        <f>SUM(E6:E7)</f>
        <v>1</v>
      </c>
      <c r="G9" s="54">
        <f>+D9/1000000000</f>
        <v>115.826485084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94532</v>
      </c>
      <c r="C5" s="7">
        <f>B5/B$13</f>
        <v>0.8749155460123835</v>
      </c>
      <c r="D5" s="6">
        <v>528204</v>
      </c>
      <c r="E5" s="7">
        <f>D5/D$13</f>
        <v>0.7007830348637583</v>
      </c>
      <c r="F5" s="14">
        <v>115826485084</v>
      </c>
      <c r="G5" s="7">
        <f>F5/F$13</f>
        <v>0.2490307556099589</v>
      </c>
      <c r="H5" s="14">
        <f>IF(D5=0,"-",+F5/D5)</f>
        <v>219283.6197454014</v>
      </c>
      <c r="I5" s="25"/>
    </row>
    <row r="6" spans="1:8" ht="12.75">
      <c r="A6" s="51" t="s">
        <v>6</v>
      </c>
      <c r="B6" s="6">
        <v>1123</v>
      </c>
      <c r="C6" s="7">
        <f aca="true" t="shared" si="0" ref="C6:C11">B6/B$13</f>
        <v>0.010393624996529289</v>
      </c>
      <c r="D6" s="6">
        <v>4287</v>
      </c>
      <c r="E6" s="7">
        <f aca="true" t="shared" si="1" ref="E6:E11">D6/D$13</f>
        <v>0.00568768292262257</v>
      </c>
      <c r="F6" s="14">
        <v>4920156156</v>
      </c>
      <c r="G6" s="7">
        <f aca="true" t="shared" si="2" ref="G6:G11">F6/F$13</f>
        <v>0.010578497692985134</v>
      </c>
      <c r="H6" s="14">
        <f aca="true" t="shared" si="3" ref="H6:H11">IF(D6=0,"-",+F6/D6)</f>
        <v>1147692.1287613716</v>
      </c>
    </row>
    <row r="7" spans="1:8" ht="12.75">
      <c r="A7" s="51" t="s">
        <v>7</v>
      </c>
      <c r="B7" s="6">
        <v>195</v>
      </c>
      <c r="C7" s="7">
        <f t="shared" si="0"/>
        <v>0.0018047701463252102</v>
      </c>
      <c r="D7" s="6">
        <v>620</v>
      </c>
      <c r="E7" s="7">
        <f t="shared" si="1"/>
        <v>0.0008225713580653121</v>
      </c>
      <c r="F7" s="14">
        <v>2381044346</v>
      </c>
      <c r="G7" s="7">
        <f t="shared" si="2"/>
        <v>0.0051193237211262805</v>
      </c>
      <c r="H7" s="14">
        <f t="shared" si="3"/>
        <v>3840394.106451613</v>
      </c>
    </row>
    <row r="8" spans="1:8" ht="12.75">
      <c r="A8" s="51" t="s">
        <v>8</v>
      </c>
      <c r="B8" s="6">
        <v>278</v>
      </c>
      <c r="C8" s="7">
        <f t="shared" si="0"/>
        <v>0.002572954362453377</v>
      </c>
      <c r="D8" s="6">
        <v>2964</v>
      </c>
      <c r="E8" s="7">
        <f t="shared" si="1"/>
        <v>0.003932421782750944</v>
      </c>
      <c r="F8" s="14">
        <v>1514407399</v>
      </c>
      <c r="G8" s="7">
        <f t="shared" si="2"/>
        <v>0.0032560257578461128</v>
      </c>
      <c r="H8" s="14">
        <f t="shared" si="3"/>
        <v>510933.67037786776</v>
      </c>
    </row>
    <row r="9" spans="1:8" ht="12.75">
      <c r="A9" s="51" t="s">
        <v>9</v>
      </c>
      <c r="B9" s="6">
        <v>10421</v>
      </c>
      <c r="C9" s="7">
        <f t="shared" si="0"/>
        <v>0.09644876766592317</v>
      </c>
      <c r="D9" s="6">
        <v>212229</v>
      </c>
      <c r="E9" s="7">
        <f t="shared" si="1"/>
        <v>0.281570156049747</v>
      </c>
      <c r="F9" s="14">
        <v>316551673709</v>
      </c>
      <c r="G9" s="7">
        <f t="shared" si="2"/>
        <v>0.6805965184575818</v>
      </c>
      <c r="H9" s="14">
        <f t="shared" si="3"/>
        <v>1491557.1091085572</v>
      </c>
    </row>
    <row r="10" spans="1:8" ht="12.75">
      <c r="A10" s="51" t="s">
        <v>10</v>
      </c>
      <c r="B10" s="6">
        <v>792</v>
      </c>
      <c r="C10" s="7">
        <f t="shared" si="0"/>
        <v>0.007330143363536239</v>
      </c>
      <c r="D10" s="6">
        <v>1578</v>
      </c>
      <c r="E10" s="7">
        <f t="shared" si="1"/>
        <v>0.0020935767790759073</v>
      </c>
      <c r="F10" s="14">
        <v>15351814000</v>
      </c>
      <c r="G10" s="7">
        <f t="shared" si="2"/>
        <v>0.03300690543817302</v>
      </c>
      <c r="H10" s="14">
        <f t="shared" si="3"/>
        <v>9728652.724968314</v>
      </c>
    </row>
    <row r="11" spans="1:8" ht="12.75">
      <c r="A11" s="51" t="s">
        <v>11</v>
      </c>
      <c r="B11" s="6">
        <v>706</v>
      </c>
      <c r="C11" s="7">
        <f t="shared" si="0"/>
        <v>0.006534193452849223</v>
      </c>
      <c r="D11" s="6">
        <v>3852</v>
      </c>
      <c r="E11" s="7">
        <f t="shared" si="1"/>
        <v>0.005110556243979972</v>
      </c>
      <c r="F11" s="14">
        <v>8563577411</v>
      </c>
      <c r="G11" s="7">
        <f t="shared" si="2"/>
        <v>0.018411973322328655</v>
      </c>
      <c r="H11" s="14">
        <f t="shared" si="3"/>
        <v>2223150.9374350985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108047</v>
      </c>
      <c r="C13" s="11">
        <f t="shared" si="4"/>
        <v>1</v>
      </c>
      <c r="D13" s="10">
        <f t="shared" si="4"/>
        <v>753734</v>
      </c>
      <c r="E13" s="12">
        <f t="shared" si="4"/>
        <v>1</v>
      </c>
      <c r="F13" s="15">
        <f t="shared" si="4"/>
        <v>465109158105</v>
      </c>
      <c r="G13" s="12">
        <f t="shared" si="4"/>
        <v>1</v>
      </c>
      <c r="H13" s="15">
        <f>F13/D13</f>
        <v>617073.341662974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50231</v>
      </c>
      <c r="C16" s="7">
        <f aca="true" t="shared" si="5" ref="C16:C22">B16/B$24</f>
        <v>0.8973026080743123</v>
      </c>
      <c r="D16" s="6">
        <v>156930</v>
      </c>
      <c r="E16" s="7">
        <f aca="true" t="shared" si="6" ref="E16:E22">D16/D$24</f>
        <v>0.7701518906583564</v>
      </c>
      <c r="F16" s="20">
        <v>28652354677</v>
      </c>
      <c r="G16" s="7">
        <f aca="true" t="shared" si="7" ref="G16:G22">F16/F$24</f>
        <v>0.38044492062669233</v>
      </c>
      <c r="H16" s="20">
        <f aca="true" t="shared" si="8" ref="H16:H22">IF(D16=0,"-",+F16/D16)</f>
        <v>182580.47968520995</v>
      </c>
      <c r="J16" s="8"/>
      <c r="M16" s="1"/>
      <c r="N16" s="1"/>
    </row>
    <row r="17" spans="1:14" ht="12.75">
      <c r="A17" s="1" t="s">
        <v>6</v>
      </c>
      <c r="B17" s="6">
        <v>440</v>
      </c>
      <c r="C17" s="7">
        <f t="shared" si="5"/>
        <v>0.007859949982136478</v>
      </c>
      <c r="D17" s="6">
        <v>1071</v>
      </c>
      <c r="E17" s="7">
        <f t="shared" si="6"/>
        <v>0.005256054768974063</v>
      </c>
      <c r="F17" s="20">
        <v>670028667</v>
      </c>
      <c r="G17" s="7">
        <f t="shared" si="7"/>
        <v>0.008896616208616377</v>
      </c>
      <c r="H17" s="20">
        <f t="shared" si="8"/>
        <v>625610.3333333334</v>
      </c>
      <c r="J17" s="8"/>
      <c r="M17" s="1"/>
      <c r="N17" s="1"/>
    </row>
    <row r="18" spans="1:14" ht="12.75">
      <c r="A18" s="1" t="s">
        <v>7</v>
      </c>
      <c r="B18" s="6">
        <v>48</v>
      </c>
      <c r="C18" s="7">
        <f t="shared" si="5"/>
        <v>0.0008574490889603429</v>
      </c>
      <c r="D18" s="6">
        <v>121</v>
      </c>
      <c r="E18" s="7">
        <f t="shared" si="6"/>
        <v>0.0005938213137683115</v>
      </c>
      <c r="F18" s="20">
        <v>89200000</v>
      </c>
      <c r="G18" s="7">
        <f t="shared" si="7"/>
        <v>0.0011843943474266019</v>
      </c>
      <c r="H18" s="20">
        <f t="shared" si="8"/>
        <v>737190.0826446281</v>
      </c>
      <c r="J18" s="8"/>
      <c r="M18" s="1"/>
      <c r="N18" s="1"/>
    </row>
    <row r="19" spans="1:14" ht="12.75">
      <c r="A19" s="1" t="s">
        <v>8</v>
      </c>
      <c r="B19" s="6">
        <v>139</v>
      </c>
      <c r="C19" s="7">
        <f t="shared" si="5"/>
        <v>0.00248302965344766</v>
      </c>
      <c r="D19" s="6">
        <v>714</v>
      </c>
      <c r="E19" s="7">
        <f t="shared" si="6"/>
        <v>0.0035040365126493755</v>
      </c>
      <c r="F19" s="20">
        <v>159292000</v>
      </c>
      <c r="G19" s="7">
        <f t="shared" si="7"/>
        <v>0.002115073367604016</v>
      </c>
      <c r="H19" s="20">
        <f t="shared" si="8"/>
        <v>223098.03921568627</v>
      </c>
      <c r="J19" s="8"/>
      <c r="M19" s="1"/>
      <c r="N19" s="1"/>
    </row>
    <row r="20" spans="1:14" ht="12.75">
      <c r="A20" s="1" t="s">
        <v>9</v>
      </c>
      <c r="B20" s="6">
        <v>4983</v>
      </c>
      <c r="C20" s="7">
        <f t="shared" si="5"/>
        <v>0.0890139335476956</v>
      </c>
      <c r="D20" s="6">
        <v>44432</v>
      </c>
      <c r="E20" s="7">
        <f t="shared" si="6"/>
        <v>0.2180551125070547</v>
      </c>
      <c r="F20" s="20">
        <v>44820673549</v>
      </c>
      <c r="G20" s="7">
        <f t="shared" si="7"/>
        <v>0.5951272690503208</v>
      </c>
      <c r="H20" s="20">
        <f t="shared" si="8"/>
        <v>1008747.6041816708</v>
      </c>
      <c r="J20" s="8"/>
      <c r="M20" s="1"/>
      <c r="N20" s="1"/>
    </row>
    <row r="21" spans="1:14" ht="12.75">
      <c r="A21" s="1" t="s">
        <v>10</v>
      </c>
      <c r="B21" s="6">
        <v>17</v>
      </c>
      <c r="C21" s="7">
        <f t="shared" si="5"/>
        <v>0.00030367988567345483</v>
      </c>
      <c r="D21" s="6">
        <v>20</v>
      </c>
      <c r="E21" s="7">
        <f t="shared" si="6"/>
        <v>9.815228326748951E-05</v>
      </c>
      <c r="F21" s="20">
        <v>180183000</v>
      </c>
      <c r="G21" s="7">
        <f t="shared" si="7"/>
        <v>0.0023924633038381994</v>
      </c>
      <c r="H21" s="20">
        <f t="shared" si="8"/>
        <v>9009150</v>
      </c>
      <c r="J21" s="8"/>
      <c r="M21" s="1"/>
      <c r="N21" s="1"/>
    </row>
    <row r="22" spans="1:14" ht="12.75">
      <c r="A22" s="1" t="s">
        <v>11</v>
      </c>
      <c r="B22" s="6">
        <v>122</v>
      </c>
      <c r="C22" s="7">
        <f t="shared" si="5"/>
        <v>0.002179349767774205</v>
      </c>
      <c r="D22" s="6">
        <v>477</v>
      </c>
      <c r="E22" s="7">
        <f t="shared" si="6"/>
        <v>0.0023409319559296246</v>
      </c>
      <c r="F22" s="20">
        <v>741022000</v>
      </c>
      <c r="G22" s="7">
        <f t="shared" si="7"/>
        <v>0.009839263095501741</v>
      </c>
      <c r="H22" s="20">
        <f t="shared" si="8"/>
        <v>1553505.2410901468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55980</v>
      </c>
      <c r="C24" s="11">
        <f t="shared" si="9"/>
        <v>1</v>
      </c>
      <c r="D24" s="10">
        <f t="shared" si="9"/>
        <v>203765</v>
      </c>
      <c r="E24" s="11">
        <f t="shared" si="9"/>
        <v>1</v>
      </c>
      <c r="F24" s="21">
        <f t="shared" si="9"/>
        <v>75312753893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94180</v>
      </c>
      <c r="C27" s="7">
        <f>B27/B$35</f>
        <v>0.8747503831328658</v>
      </c>
      <c r="D27" s="6">
        <v>371274</v>
      </c>
      <c r="E27" s="7">
        <f>D27/D$35</f>
        <v>0.6750816864223256</v>
      </c>
      <c r="F27" s="20">
        <v>87174130407</v>
      </c>
      <c r="G27" s="7">
        <f>F27/F$35</f>
        <v>0.22364016051720242</v>
      </c>
      <c r="H27" s="20">
        <f aca="true" t="shared" si="10" ref="H27:H33">IF(D27=0,"-",+F27/D27)</f>
        <v>234797.29366182387</v>
      </c>
      <c r="J27" s="8"/>
    </row>
    <row r="28" spans="1:10" ht="12.75">
      <c r="A28" s="1" t="s">
        <v>6</v>
      </c>
      <c r="B28" s="6">
        <v>1114</v>
      </c>
      <c r="C28" s="7">
        <f aca="true" t="shared" si="11" ref="C28:C33">B28/B$35</f>
        <v>0.010346909394882274</v>
      </c>
      <c r="D28" s="6">
        <v>3216</v>
      </c>
      <c r="E28" s="7">
        <f aca="true" t="shared" si="12" ref="E28:E33">D28/D$35</f>
        <v>0.005847602319403457</v>
      </c>
      <c r="F28" s="20">
        <v>4250127489</v>
      </c>
      <c r="G28" s="7">
        <f aca="true" t="shared" si="13" ref="G28:G33">F28/F$35</f>
        <v>0.01090345483712689</v>
      </c>
      <c r="H28" s="20">
        <f t="shared" si="10"/>
        <v>1321557.0550373134</v>
      </c>
      <c r="J28" s="8"/>
    </row>
    <row r="29" spans="1:10" ht="12.75">
      <c r="A29" s="1" t="s">
        <v>7</v>
      </c>
      <c r="B29" s="6">
        <v>192</v>
      </c>
      <c r="C29" s="7">
        <f t="shared" si="11"/>
        <v>0.001783309339153857</v>
      </c>
      <c r="D29" s="6">
        <v>499</v>
      </c>
      <c r="E29" s="7">
        <f t="shared" si="12"/>
        <v>0.0009073238673452503</v>
      </c>
      <c r="F29" s="20">
        <v>2291844346</v>
      </c>
      <c r="G29" s="7">
        <f t="shared" si="13"/>
        <v>0.005879593349849185</v>
      </c>
      <c r="H29" s="20">
        <f t="shared" si="10"/>
        <v>4592874.440881764</v>
      </c>
      <c r="J29" s="8"/>
    </row>
    <row r="30" spans="1:10" ht="12.75">
      <c r="A30" s="1" t="s">
        <v>8</v>
      </c>
      <c r="B30" s="6">
        <v>278</v>
      </c>
      <c r="C30" s="7">
        <f t="shared" si="11"/>
        <v>0.0025820833139831886</v>
      </c>
      <c r="D30" s="6">
        <v>2250</v>
      </c>
      <c r="E30" s="7">
        <f t="shared" si="12"/>
        <v>0.0040911396824184635</v>
      </c>
      <c r="F30" s="20">
        <v>1355115399</v>
      </c>
      <c r="G30" s="7">
        <f t="shared" si="13"/>
        <v>0.003476469727162974</v>
      </c>
      <c r="H30" s="20">
        <f t="shared" si="10"/>
        <v>602273.5106666667</v>
      </c>
      <c r="J30" s="8"/>
    </row>
    <row r="31" spans="1:10" ht="12.75">
      <c r="A31" s="1" t="s">
        <v>9</v>
      </c>
      <c r="B31" s="6">
        <v>10410</v>
      </c>
      <c r="C31" s="7">
        <f t="shared" si="11"/>
        <v>0.09668880323224818</v>
      </c>
      <c r="D31" s="6">
        <v>167797</v>
      </c>
      <c r="E31" s="7">
        <f t="shared" si="12"/>
        <v>0.30510265124034264</v>
      </c>
      <c r="F31" s="20">
        <v>271731000160</v>
      </c>
      <c r="G31" s="7">
        <f t="shared" si="13"/>
        <v>0.6971100739354503</v>
      </c>
      <c r="H31" s="20">
        <f t="shared" si="10"/>
        <v>1619403.208400627</v>
      </c>
      <c r="J31" s="8"/>
    </row>
    <row r="32" spans="1:10" ht="12.75">
      <c r="A32" s="1" t="s">
        <v>10</v>
      </c>
      <c r="B32" s="6">
        <v>792</v>
      </c>
      <c r="C32" s="7">
        <f t="shared" si="11"/>
        <v>0.00735615102400966</v>
      </c>
      <c r="D32" s="6">
        <v>1558</v>
      </c>
      <c r="E32" s="7">
        <f t="shared" si="12"/>
        <v>0.002832886944536874</v>
      </c>
      <c r="F32" s="20">
        <v>15171631000</v>
      </c>
      <c r="G32" s="7">
        <f t="shared" si="13"/>
        <v>0.03892193677535452</v>
      </c>
      <c r="H32" s="20">
        <f t="shared" si="10"/>
        <v>9737888.960205391</v>
      </c>
      <c r="J32" s="8"/>
    </row>
    <row r="33" spans="1:10" ht="12.75">
      <c r="A33" s="1" t="s">
        <v>11</v>
      </c>
      <c r="B33" s="6">
        <v>699</v>
      </c>
      <c r="C33" s="7">
        <f t="shared" si="11"/>
        <v>0.00649236056285701</v>
      </c>
      <c r="D33" s="6">
        <v>3375</v>
      </c>
      <c r="E33" s="7">
        <f t="shared" si="12"/>
        <v>0.006136709523627696</v>
      </c>
      <c r="F33" s="20">
        <v>7822555411</v>
      </c>
      <c r="G33" s="7">
        <f t="shared" si="13"/>
        <v>0.020068310857853676</v>
      </c>
      <c r="H33" s="20">
        <f t="shared" si="10"/>
        <v>2317794.1958518517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107665</v>
      </c>
      <c r="C35" s="11">
        <f t="shared" si="14"/>
        <v>0.9999999999999999</v>
      </c>
      <c r="D35" s="10">
        <f t="shared" si="14"/>
        <v>549969</v>
      </c>
      <c r="E35" s="11">
        <f t="shared" si="14"/>
        <v>1</v>
      </c>
      <c r="F35" s="21">
        <f t="shared" si="14"/>
        <v>389796404212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84264</v>
      </c>
      <c r="C38" s="7">
        <f aca="true" t="shared" si="15" ref="C38:C44">B38/B$46</f>
        <v>0.8712158808933003</v>
      </c>
      <c r="D38" s="6">
        <v>260089</v>
      </c>
      <c r="E38" s="7">
        <f aca="true" t="shared" si="16" ref="E38:E44">D38/D$46</f>
        <v>0.7390046740257711</v>
      </c>
      <c r="F38" s="20">
        <v>53229811382</v>
      </c>
      <c r="G38" s="7">
        <f aca="true" t="shared" si="17" ref="G38:G44">F38/F$46</f>
        <v>0.2482558024954038</v>
      </c>
      <c r="H38" s="20">
        <f aca="true" t="shared" si="18" ref="H38:H44">IF(D38=0,"-",+F38/D38)</f>
        <v>204659.9870890349</v>
      </c>
      <c r="J38" s="8"/>
      <c r="N38" s="1"/>
    </row>
    <row r="39" spans="1:14" ht="12.75">
      <c r="A39" s="1" t="s">
        <v>6</v>
      </c>
      <c r="B39" s="6">
        <v>1076</v>
      </c>
      <c r="C39" s="7">
        <f t="shared" si="15"/>
        <v>0.011124896608767577</v>
      </c>
      <c r="D39" s="6">
        <v>2756</v>
      </c>
      <c r="E39" s="7">
        <f t="shared" si="16"/>
        <v>0.007830769012203611</v>
      </c>
      <c r="F39" s="20">
        <v>3759304333</v>
      </c>
      <c r="G39" s="7">
        <f t="shared" si="17"/>
        <v>0.017532827747891562</v>
      </c>
      <c r="H39" s="20">
        <f t="shared" si="18"/>
        <v>1364043.662191582</v>
      </c>
      <c r="J39" s="8"/>
      <c r="N39" s="1"/>
    </row>
    <row r="40" spans="1:14" ht="12.75">
      <c r="A40" s="1" t="s">
        <v>7</v>
      </c>
      <c r="B40" s="6">
        <v>190</v>
      </c>
      <c r="C40" s="7">
        <f t="shared" si="15"/>
        <v>0.001964433416046319</v>
      </c>
      <c r="D40" s="6">
        <v>431</v>
      </c>
      <c r="E40" s="7">
        <f t="shared" si="16"/>
        <v>0.0012246231655514356</v>
      </c>
      <c r="F40" s="20">
        <v>2128087131</v>
      </c>
      <c r="G40" s="7">
        <f t="shared" si="17"/>
        <v>0.009925077034280042</v>
      </c>
      <c r="H40" s="20">
        <f t="shared" si="18"/>
        <v>4937557.148491879</v>
      </c>
      <c r="J40" s="8"/>
      <c r="N40" s="1"/>
    </row>
    <row r="41" spans="1:14" ht="12.75">
      <c r="A41" s="1" t="s">
        <v>8</v>
      </c>
      <c r="B41" s="6">
        <v>249</v>
      </c>
      <c r="C41" s="7">
        <f t="shared" si="15"/>
        <v>0.002574441687344913</v>
      </c>
      <c r="D41" s="6">
        <v>1535</v>
      </c>
      <c r="E41" s="7">
        <f t="shared" si="16"/>
        <v>0.004361476935316598</v>
      </c>
      <c r="F41" s="20">
        <v>937360000</v>
      </c>
      <c r="G41" s="7">
        <f t="shared" si="17"/>
        <v>0.004371705497077572</v>
      </c>
      <c r="H41" s="20">
        <f t="shared" si="18"/>
        <v>610657.980456026</v>
      </c>
      <c r="J41" s="8"/>
      <c r="N41" s="1"/>
    </row>
    <row r="42" spans="1:14" ht="12.75">
      <c r="A42" s="1" t="s">
        <v>9</v>
      </c>
      <c r="B42" s="6">
        <v>9606</v>
      </c>
      <c r="C42" s="7">
        <f t="shared" si="15"/>
        <v>0.09931761786600496</v>
      </c>
      <c r="D42" s="6">
        <v>83982</v>
      </c>
      <c r="E42" s="7">
        <f t="shared" si="16"/>
        <v>0.23862251204023355</v>
      </c>
      <c r="F42" s="20">
        <v>139050073571</v>
      </c>
      <c r="G42" s="7">
        <f t="shared" si="17"/>
        <v>0.6485085463422607</v>
      </c>
      <c r="H42" s="20">
        <f t="shared" si="18"/>
        <v>1655712.8143054463</v>
      </c>
      <c r="J42" s="8"/>
      <c r="N42" s="1"/>
    </row>
    <row r="43" spans="1:14" ht="12.75">
      <c r="A43" s="1" t="s">
        <v>10</v>
      </c>
      <c r="B43" s="6">
        <v>791</v>
      </c>
      <c r="C43" s="7">
        <f t="shared" si="15"/>
        <v>0.008178246484698098</v>
      </c>
      <c r="D43" s="6">
        <v>1163</v>
      </c>
      <c r="E43" s="7">
        <f t="shared" si="16"/>
        <v>0.00330449359985225</v>
      </c>
      <c r="F43" s="20">
        <v>11333450000</v>
      </c>
      <c r="G43" s="7">
        <f t="shared" si="17"/>
        <v>0.052857499430158966</v>
      </c>
      <c r="H43" s="20">
        <f t="shared" si="18"/>
        <v>9745012.897678418</v>
      </c>
      <c r="J43" s="8"/>
      <c r="N43" s="1"/>
    </row>
    <row r="44" spans="1:14" ht="12.75">
      <c r="A44" s="1" t="s">
        <v>11</v>
      </c>
      <c r="B44" s="6">
        <v>544</v>
      </c>
      <c r="C44" s="7">
        <f t="shared" si="15"/>
        <v>0.0056244830438378825</v>
      </c>
      <c r="D44" s="6">
        <v>1989</v>
      </c>
      <c r="E44" s="7">
        <f t="shared" si="16"/>
        <v>0.0056514512210714745</v>
      </c>
      <c r="F44" s="20">
        <v>3977088765</v>
      </c>
      <c r="G44" s="7">
        <f t="shared" si="17"/>
        <v>0.01854854145292732</v>
      </c>
      <c r="H44" s="20">
        <f t="shared" si="18"/>
        <v>1999541.862745098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96720</v>
      </c>
      <c r="C46" s="11">
        <f t="shared" si="19"/>
        <v>1</v>
      </c>
      <c r="D46" s="10">
        <f t="shared" si="19"/>
        <v>351945</v>
      </c>
      <c r="E46" s="11">
        <f t="shared" si="19"/>
        <v>1</v>
      </c>
      <c r="F46" s="10">
        <f t="shared" si="19"/>
        <v>214415175182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72248</v>
      </c>
      <c r="C49" s="7">
        <f aca="true" t="shared" si="20" ref="C49:C55">B49/B$57</f>
        <v>0.8687203905442128</v>
      </c>
      <c r="D49" s="6">
        <v>111185</v>
      </c>
      <c r="E49" s="7">
        <f aca="true" t="shared" si="21" ref="E49:E55">D49/D$57</f>
        <v>0.5614723467862481</v>
      </c>
      <c r="F49" s="20">
        <v>33944319025</v>
      </c>
      <c r="G49" s="7">
        <f aca="true" t="shared" si="22" ref="G49:G55">F49/F$57</f>
        <v>0.19354590689516507</v>
      </c>
      <c r="H49" s="20">
        <f aca="true" t="shared" si="23" ref="H49:H55">IF(D49=0,"-",+F49/D49)</f>
        <v>305295.8494850924</v>
      </c>
      <c r="J49" s="8"/>
      <c r="N49" s="1"/>
    </row>
    <row r="50" spans="1:14" ht="12.75">
      <c r="A50" s="1" t="s">
        <v>6</v>
      </c>
      <c r="B50" s="6">
        <v>365</v>
      </c>
      <c r="C50" s="7">
        <f t="shared" si="20"/>
        <v>0.0043888127359738354</v>
      </c>
      <c r="D50" s="6">
        <v>460</v>
      </c>
      <c r="E50" s="7">
        <f t="shared" si="21"/>
        <v>0.002322950753444027</v>
      </c>
      <c r="F50" s="20">
        <v>490823156</v>
      </c>
      <c r="G50" s="7">
        <f t="shared" si="22"/>
        <v>0.0027986071184165425</v>
      </c>
      <c r="H50" s="20">
        <f t="shared" si="23"/>
        <v>1067006.8608695653</v>
      </c>
      <c r="J50" s="8"/>
      <c r="N50" s="1"/>
    </row>
    <row r="51" spans="1:14" ht="12.75">
      <c r="A51" s="1" t="s">
        <v>7</v>
      </c>
      <c r="B51" s="6">
        <v>29</v>
      </c>
      <c r="C51" s="7">
        <f t="shared" si="20"/>
        <v>0.0003487001899814828</v>
      </c>
      <c r="D51" s="6">
        <v>68</v>
      </c>
      <c r="E51" s="7">
        <f t="shared" si="21"/>
        <v>0.00034339272007433445</v>
      </c>
      <c r="F51" s="20">
        <v>163757215</v>
      </c>
      <c r="G51" s="7">
        <f t="shared" si="22"/>
        <v>0.0009337214473048787</v>
      </c>
      <c r="H51" s="20">
        <f t="shared" si="23"/>
        <v>2408194.338235294</v>
      </c>
      <c r="J51" s="8"/>
      <c r="N51" s="1"/>
    </row>
    <row r="52" spans="1:14" ht="12.75">
      <c r="A52" s="1" t="s">
        <v>8</v>
      </c>
      <c r="B52" s="6">
        <v>237</v>
      </c>
      <c r="C52" s="7">
        <f t="shared" si="20"/>
        <v>0.002849722242262463</v>
      </c>
      <c r="D52" s="6">
        <v>715</v>
      </c>
      <c r="E52" s="7">
        <f t="shared" si="21"/>
        <v>0.003610673453722781</v>
      </c>
      <c r="F52" s="20">
        <v>417755399</v>
      </c>
      <c r="G52" s="7">
        <f t="shared" si="22"/>
        <v>0.0023819846702553354</v>
      </c>
      <c r="H52" s="20">
        <f t="shared" si="23"/>
        <v>584273.2853146853</v>
      </c>
      <c r="J52" s="8"/>
      <c r="N52" s="1"/>
    </row>
    <row r="53" spans="1:14" ht="12.75">
      <c r="A53" s="1" t="s">
        <v>9</v>
      </c>
      <c r="B53" s="6">
        <v>9420</v>
      </c>
      <c r="C53" s="7">
        <f t="shared" si="20"/>
        <v>0.11326744102157131</v>
      </c>
      <c r="D53" s="6">
        <v>83815</v>
      </c>
      <c r="E53" s="7">
        <f t="shared" si="21"/>
        <v>0.4232567769563285</v>
      </c>
      <c r="F53" s="20">
        <v>132680926589</v>
      </c>
      <c r="G53" s="7">
        <f t="shared" si="22"/>
        <v>0.7565286622909008</v>
      </c>
      <c r="H53" s="20">
        <f t="shared" si="23"/>
        <v>1583021.256207123</v>
      </c>
      <c r="J53" s="8"/>
      <c r="N53" s="1"/>
    </row>
    <row r="54" spans="1:14" ht="12.75">
      <c r="A54" s="1" t="s">
        <v>10</v>
      </c>
      <c r="B54" s="6">
        <v>323</v>
      </c>
      <c r="C54" s="7">
        <f t="shared" si="20"/>
        <v>0.003883798667724791</v>
      </c>
      <c r="D54" s="6">
        <v>395</v>
      </c>
      <c r="E54" s="7">
        <f t="shared" si="21"/>
        <v>0.0019947077121965015</v>
      </c>
      <c r="F54" s="20">
        <v>3838181000</v>
      </c>
      <c r="G54" s="7">
        <f t="shared" si="22"/>
        <v>0.02188478790591356</v>
      </c>
      <c r="H54" s="20">
        <f t="shared" si="23"/>
        <v>9716913.924050633</v>
      </c>
      <c r="J54" s="8"/>
      <c r="N54" s="1"/>
    </row>
    <row r="55" spans="1:14" ht="12.75">
      <c r="A55" s="1" t="s">
        <v>11</v>
      </c>
      <c r="B55" s="6">
        <v>544</v>
      </c>
      <c r="C55" s="7">
        <f t="shared" si="20"/>
        <v>0.0065411345982733324</v>
      </c>
      <c r="D55" s="6">
        <v>1386</v>
      </c>
      <c r="E55" s="7">
        <f t="shared" si="21"/>
        <v>0.0069991516179856985</v>
      </c>
      <c r="F55" s="20">
        <v>3845466646</v>
      </c>
      <c r="G55" s="7">
        <f t="shared" si="22"/>
        <v>0.021926329672043807</v>
      </c>
      <c r="H55" s="20">
        <f t="shared" si="23"/>
        <v>2774506.9595959596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83166</v>
      </c>
      <c r="C57" s="11">
        <f t="shared" si="24"/>
        <v>0.9999999999999999</v>
      </c>
      <c r="D57" s="10">
        <f t="shared" si="24"/>
        <v>198024</v>
      </c>
      <c r="E57" s="11">
        <f t="shared" si="24"/>
        <v>1</v>
      </c>
      <c r="F57" s="10">
        <f t="shared" si="24"/>
        <v>175381229030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Charrison</cp:lastModifiedBy>
  <cp:lastPrinted>2001-02-08T21:22:29Z</cp:lastPrinted>
  <dcterms:created xsi:type="dcterms:W3CDTF">2000-09-06T18:30:25Z</dcterms:created>
  <dcterms:modified xsi:type="dcterms:W3CDTF">2008-02-04T13:03:35Z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