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<sst xmlns="http://schemas.openxmlformats.org/spreadsheetml/2006/main" count="117" uniqueCount="50">
  <si>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</si>
  <si>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</si>
  <si>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</si>
  <si>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</si>
  <si>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</si>
  <si>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</si>
  <si>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</si>
  <si>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</si>
  <si>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</si>
  <si>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</si>
  <si>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</si>
  <si>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</si>
  <si>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</si>
  <si>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</si>
  <si>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</si>
  <si>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</si>
  <si>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</si>
  <si>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</si>
  <si>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</si>
  <si>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</si>
  <si>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</si>
  <si>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</si>
  <si>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</si>
  <si>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</si>
  <si>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</si>
  <si>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</si>
  <si>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</si>
  <si>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</si>
  <si>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</si>
  <si>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</si>
  <si>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</si>
  <si>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</si>
  <si>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</si>
  <si>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</si>
  <si>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</si>
  <si>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</si>
  <si>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</si>
  <si>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</si>
  <si>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</si>
  <si>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</si>
  <si>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</si>
  <si>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</si>
  <si>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</si>
  <si>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</si>
  <si>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</si>
  <si>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</si>
  <si>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</si>
  <si>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</si>
  <si>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</si>
  <si>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February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</si>
</sst>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355638</c:v>
                </c:pt>
                <c:pt idx="1">
                  <c:v>89249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444887</c:v>
                </c:pt>
                <c:pt idx="1">
                  <c:v>3552</c:v>
                </c:pt>
                <c:pt idx="2">
                  <c:v>536</c:v>
                </c:pt>
                <c:pt idx="3">
                  <c:v>698</c:v>
                </c:pt>
                <c:pt idx="4">
                  <c:v>27215</c:v>
                </c:pt>
                <c:pt idx="5">
                  <c:v>1261</c:v>
                </c:pt>
                <c:pt idx="6">
                  <c:v>1632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83905566561</c:v>
                </c:pt>
                <c:pt idx="1">
                  <c:v>3882189382</c:v>
                </c:pt>
                <c:pt idx="2">
                  <c:v>1204687685</c:v>
                </c:pt>
                <c:pt idx="3">
                  <c:v>911731727</c:v>
                </c:pt>
                <c:pt idx="4">
                  <c:v>78972977673</c:v>
                </c:pt>
                <c:pt idx="5">
                  <c:v>10153645000</c:v>
                </c:pt>
                <c:pt idx="6">
                  <c:v>3108470413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56552199977</c:v>
                </c:pt>
                <c:pt idx="1">
                  <c:v>27353366584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188599.72658450349</c:v>
                </c:pt>
                <c:pt idx="1">
                  <c:v>286424.62434357614</c:v>
                </c:pt>
                <c:pt idx="2">
                  <c:v>161623.1340752806</c:v>
                </c:pt>
                <c:pt idx="3">
                  <c:v>136032.71718250978</c:v>
                </c:pt>
                <c:pt idx="4">
                  <c:v>233728.69458311438</c:v>
                </c:pt>
              </c:numCache>
            </c:numRef>
          </c:val>
        </c:ser>
        <c:axId val="40638222"/>
        <c:axId val="30199679"/>
      </c:barChart>
      <c:catAx>
        <c:axId val="40638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199679"/>
        <c:crosses val="autoZero"/>
        <c:auto val="1"/>
        <c:lblOffset val="100"/>
        <c:noMultiLvlLbl val="0"/>
      </c:catAx>
      <c:valAx>
        <c:axId val="30199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638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8052057.890563046</c:v>
                </c:pt>
                <c:pt idx="1">
                  <c:v>0</c:v>
                </c:pt>
                <c:pt idx="2">
                  <c:v>8052057.890563046</c:v>
                </c:pt>
                <c:pt idx="3">
                  <c:v>8102984.317343174</c:v>
                </c:pt>
                <c:pt idx="4">
                  <c:v>7740169.491525424</c:v>
                </c:pt>
              </c:numCache>
            </c:numRef>
          </c:val>
        </c:ser>
        <c:axId val="3361656"/>
        <c:axId val="30254905"/>
      </c:barChart>
      <c:catAx>
        <c:axId val="3361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254905"/>
        <c:crosses val="autoZero"/>
        <c:auto val="1"/>
        <c:lblOffset val="100"/>
        <c:noMultiLvlLbl val="0"/>
      </c:catAx>
      <c:valAx>
        <c:axId val="30254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61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1092958.7224099098</c:v>
                </c:pt>
                <c:pt idx="1">
                  <c:v>785108.3437110834</c:v>
                </c:pt>
                <c:pt idx="2">
                  <c:v>1182883.732993816</c:v>
                </c:pt>
                <c:pt idx="3">
                  <c:v>1043435.5171813832</c:v>
                </c:pt>
                <c:pt idx="4">
                  <c:v>1895309.1733333333</c:v>
                </c:pt>
              </c:numCache>
            </c:numRef>
          </c:val>
        </c:ser>
        <c:axId val="3858690"/>
        <c:axId val="34728211"/>
      </c:barChart>
      <c:catAx>
        <c:axId val="385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728211"/>
        <c:crosses val="autoZero"/>
        <c:auto val="1"/>
        <c:lblOffset val="100"/>
        <c:noMultiLvlLbl val="0"/>
      </c:catAx>
      <c:valAx>
        <c:axId val="3472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58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2247551.651119403</c:v>
                </c:pt>
                <c:pt idx="1">
                  <c:v>533987.3417721519</c:v>
                </c:pt>
                <c:pt idx="2">
                  <c:v>2543769.5514223194</c:v>
                </c:pt>
                <c:pt idx="3">
                  <c:v>2750804.342465753</c:v>
                </c:pt>
                <c:pt idx="4">
                  <c:v>1722381.5217391304</c:v>
                </c:pt>
              </c:numCache>
            </c:numRef>
          </c:val>
        </c:ser>
        <c:axId val="44118444"/>
        <c:axId val="61521677"/>
      </c:barChart>
      <c:catAx>
        <c:axId val="44118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521677"/>
        <c:crosses val="autoZero"/>
        <c:auto val="1"/>
        <c:lblOffset val="100"/>
        <c:noMultiLvlLbl val="0"/>
      </c:catAx>
      <c:valAx>
        <c:axId val="61521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118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1306205.9126074498</c:v>
                </c:pt>
                <c:pt idx="1">
                  <c:v>598821.052631579</c:v>
                </c:pt>
                <c:pt idx="2">
                  <c:v>1417651.288557214</c:v>
                </c:pt>
                <c:pt idx="3">
                  <c:v>1720906.410430839</c:v>
                </c:pt>
                <c:pt idx="4">
                  <c:v>592123.4567901235</c:v>
                </c:pt>
              </c:numCache>
            </c:numRef>
          </c:val>
        </c:ser>
        <c:axId val="16824182"/>
        <c:axId val="17199911"/>
      </c:barChart>
      <c:catAx>
        <c:axId val="1682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199911"/>
        <c:crosses val="autoZero"/>
        <c:auto val="1"/>
        <c:lblOffset val="100"/>
        <c:noMultiLvlLbl val="0"/>
      </c:catAx>
      <c:valAx>
        <c:axId val="17199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824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2901818.0295057874</c:v>
                </c:pt>
                <c:pt idx="1">
                  <c:v>716269.2307692308</c:v>
                </c:pt>
                <c:pt idx="2">
                  <c:v>2927164.318960711</c:v>
                </c:pt>
                <c:pt idx="3">
                  <c:v>2988940.742116281</c:v>
                </c:pt>
                <c:pt idx="4">
                  <c:v>2851519.6149330246</c:v>
                </c:pt>
              </c:numCache>
            </c:numRef>
          </c:val>
        </c:ser>
        <c:axId val="20581472"/>
        <c:axId val="51015521"/>
      </c:barChart>
      <c:catAx>
        <c:axId val="20581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015521"/>
        <c:crosses val="autoZero"/>
        <c:auto val="1"/>
        <c:lblOffset val="100"/>
        <c:noMultiLvlLbl val="0"/>
      </c:catAx>
      <c:valAx>
        <c:axId val="51015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581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78230</c:v>
                </c:pt>
                <c:pt idx="1">
                  <c:v>1111</c:v>
                </c:pt>
                <c:pt idx="2">
                  <c:v>221</c:v>
                </c:pt>
                <c:pt idx="3">
                  <c:v>126</c:v>
                </c:pt>
                <c:pt idx="4">
                  <c:v>4439</c:v>
                </c:pt>
                <c:pt idx="5">
                  <c:v>849</c:v>
                </c:pt>
                <c:pt idx="6">
                  <c:v>426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0.635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4382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7aa75b27-d848-424e-8a6f-06711d301370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$83.91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78056e5c-b34b-4ca0-8aa7-66713db158d7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444,887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f50a5173-a5e7-406b-a7f1-51dfdf783f7d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479,781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ae28789-d4d7-4c07-8439-38b463787a15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$182,139,268,441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d65e45eb-aa1d-49eb-b43a-839c22deff62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85,402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355638</v>
      </c>
      <c r="C6" s="7">
        <f>B6/B$9</f>
        <v>0.7993895078975111</v>
      </c>
      <c r="D6" s="14">
        <v>56552199977</v>
      </c>
      <c r="E6" s="7">
        <f>D6/D$9</f>
        <v>0.6739981898088503</v>
      </c>
    </row>
    <row r="7" spans="1:5" ht="12.75">
      <c r="A7" s="1" t="s">
        <v>30</v>
      </c>
      <c r="B7" s="6">
        <v>89249</v>
      </c>
      <c r="C7" s="7">
        <f>B7/B$9</f>
        <v>0.20061049210248894</v>
      </c>
      <c r="D7" s="14">
        <v>27353366584</v>
      </c>
      <c r="E7" s="7">
        <f>D7/D$9</f>
        <v>0.3260018101911497</v>
      </c>
    </row>
    <row r="9" spans="1:7" ht="12.75">
      <c r="A9" s="9" t="s">
        <v>12</v>
      </c>
      <c r="B9" s="10">
        <f>SUM(B6:B7)</f>
        <v>444887</v>
      </c>
      <c r="C9" s="29">
        <f>SUM(C6:C7)</f>
        <v>1</v>
      </c>
      <c r="D9" s="15">
        <f>SUM(D6:D7)</f>
        <v>83905566561</v>
      </c>
      <c r="E9" s="29">
        <f>SUM(E6:E7)</f>
        <v>1</v>
      </c>
      <c r="G9" s="54">
        <f>+D9/1000000000</f>
        <v>83.905566561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78230</v>
      </c>
      <c r="C5" s="7">
        <f>B5/B$13</f>
        <v>0.9160207020912859</v>
      </c>
      <c r="D5" s="6">
        <v>444887</v>
      </c>
      <c r="E5" s="7">
        <f>D5/D$13</f>
        <v>0.9272709840531409</v>
      </c>
      <c r="F5" s="14">
        <v>83905566561</v>
      </c>
      <c r="G5" s="7">
        <f>F5/F$13</f>
        <v>0.46066708886655794</v>
      </c>
      <c r="H5" s="14">
        <f>IF(D5=0,"-",+F5/D5)</f>
        <v>188599.72658450349</v>
      </c>
      <c r="I5" s="25"/>
    </row>
    <row r="6" spans="1:8" ht="12.75">
      <c r="A6" s="51" t="s">
        <v>6</v>
      </c>
      <c r="B6" s="6">
        <v>1111</v>
      </c>
      <c r="C6" s="7">
        <f aca="true" t="shared" si="0" ref="C6:C11">B6/B$13</f>
        <v>0.013009063019601414</v>
      </c>
      <c r="D6" s="6">
        <v>3552</v>
      </c>
      <c r="E6" s="7">
        <f aca="true" t="shared" si="1" ref="E6:E11">D6/D$13</f>
        <v>0.007403377791117197</v>
      </c>
      <c r="F6" s="14">
        <v>3882189382</v>
      </c>
      <c r="G6" s="7">
        <f aca="true" t="shared" si="2" ref="G6:G11">F6/F$13</f>
        <v>0.021314400871537208</v>
      </c>
      <c r="H6" s="14">
        <f aca="true" t="shared" si="3" ref="H6:H11">IF(D6=0,"-",+F6/D6)</f>
        <v>1092958.7224099098</v>
      </c>
    </row>
    <row r="7" spans="1:8" ht="12.75">
      <c r="A7" s="51" t="s">
        <v>7</v>
      </c>
      <c r="B7" s="6">
        <v>221</v>
      </c>
      <c r="C7" s="7">
        <f t="shared" si="0"/>
        <v>0.0025877614107397955</v>
      </c>
      <c r="D7" s="6">
        <v>536</v>
      </c>
      <c r="E7" s="7">
        <f t="shared" si="1"/>
        <v>0.0011171763783893068</v>
      </c>
      <c r="F7" s="14">
        <v>1204687685</v>
      </c>
      <c r="G7" s="7">
        <f t="shared" si="2"/>
        <v>0.006614101919434424</v>
      </c>
      <c r="H7" s="14">
        <f t="shared" si="3"/>
        <v>2247551.651119403</v>
      </c>
    </row>
    <row r="8" spans="1:8" ht="12.75">
      <c r="A8" s="51" t="s">
        <v>8</v>
      </c>
      <c r="B8" s="6">
        <v>126</v>
      </c>
      <c r="C8" s="7">
        <f t="shared" si="0"/>
        <v>0.0014753752839511956</v>
      </c>
      <c r="D8" s="6">
        <v>698</v>
      </c>
      <c r="E8" s="7">
        <f t="shared" si="1"/>
        <v>0.0014548304330517464</v>
      </c>
      <c r="F8" s="14">
        <v>911731727</v>
      </c>
      <c r="G8" s="7">
        <f t="shared" si="2"/>
        <v>0.005005684577542571</v>
      </c>
      <c r="H8" s="14">
        <f t="shared" si="3"/>
        <v>1306205.9126074498</v>
      </c>
    </row>
    <row r="9" spans="1:8" ht="12.75">
      <c r="A9" s="51" t="s">
        <v>9</v>
      </c>
      <c r="B9" s="6">
        <v>4439</v>
      </c>
      <c r="C9" s="7">
        <f t="shared" si="0"/>
        <v>0.05197770544015363</v>
      </c>
      <c r="D9" s="6">
        <v>27215</v>
      </c>
      <c r="E9" s="7">
        <f t="shared" si="1"/>
        <v>0.05672379689900184</v>
      </c>
      <c r="F9" s="14">
        <v>78972977673</v>
      </c>
      <c r="G9" s="7">
        <f t="shared" si="2"/>
        <v>0.43358567512080215</v>
      </c>
      <c r="H9" s="14">
        <f t="shared" si="3"/>
        <v>2901818.0295057874</v>
      </c>
    </row>
    <row r="10" spans="1:8" ht="12.75">
      <c r="A10" s="51" t="s">
        <v>10</v>
      </c>
      <c r="B10" s="6">
        <v>849</v>
      </c>
      <c r="C10" s="7">
        <f t="shared" si="0"/>
        <v>0.00994121917519496</v>
      </c>
      <c r="D10" s="6">
        <v>1261</v>
      </c>
      <c r="E10" s="7">
        <f t="shared" si="1"/>
        <v>0.0026282824872181265</v>
      </c>
      <c r="F10" s="14">
        <v>10153645000</v>
      </c>
      <c r="G10" s="7">
        <f t="shared" si="2"/>
        <v>0.05574660031803658</v>
      </c>
      <c r="H10" s="14">
        <f t="shared" si="3"/>
        <v>8052057.890563046</v>
      </c>
    </row>
    <row r="11" spans="1:8" ht="12.75">
      <c r="A11" s="51" t="s">
        <v>11</v>
      </c>
      <c r="B11" s="6">
        <v>426</v>
      </c>
      <c r="C11" s="7">
        <f t="shared" si="0"/>
        <v>0.004988173579073089</v>
      </c>
      <c r="D11" s="6">
        <v>1632</v>
      </c>
      <c r="E11" s="7">
        <f t="shared" si="1"/>
        <v>0.0034015519580808742</v>
      </c>
      <c r="F11" s="14">
        <v>3108470413</v>
      </c>
      <c r="G11" s="7">
        <f t="shared" si="2"/>
        <v>0.017066448326089112</v>
      </c>
      <c r="H11" s="14">
        <f t="shared" si="3"/>
        <v>1904700.0079656863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85402</v>
      </c>
      <c r="C13" s="11">
        <f t="shared" si="4"/>
        <v>1</v>
      </c>
      <c r="D13" s="10">
        <f t="shared" si="4"/>
        <v>479781</v>
      </c>
      <c r="E13" s="12">
        <f t="shared" si="4"/>
        <v>1</v>
      </c>
      <c r="F13" s="15">
        <f t="shared" si="4"/>
        <v>182139268441</v>
      </c>
      <c r="G13" s="12">
        <f t="shared" si="4"/>
        <v>1</v>
      </c>
      <c r="H13" s="15">
        <f>F13/D13</f>
        <v>379630.01544663083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32258</v>
      </c>
      <c r="C16" s="7">
        <f aca="true" t="shared" si="5" ref="C16:C22">B16/B$24</f>
        <v>0.9773670655961219</v>
      </c>
      <c r="D16" s="6">
        <v>96165</v>
      </c>
      <c r="E16" s="7">
        <f aca="true" t="shared" si="6" ref="E16:E22">D16/D$24</f>
        <v>0.9855192768861833</v>
      </c>
      <c r="F16" s="20">
        <v>27544024000</v>
      </c>
      <c r="G16" s="7">
        <f aca="true" t="shared" si="7" ref="G16:G22">F16/F$24</f>
        <v>0.965725944858443</v>
      </c>
      <c r="H16" s="20">
        <f aca="true" t="shared" si="8" ref="H16:H22">IF(D16=0,"-",+F16/D16)</f>
        <v>286424.62434357614</v>
      </c>
      <c r="J16" s="8"/>
      <c r="M16" s="1"/>
      <c r="N16" s="1"/>
    </row>
    <row r="17" spans="1:14" ht="12.75">
      <c r="A17" s="1" t="s">
        <v>6</v>
      </c>
      <c r="B17" s="6">
        <v>408</v>
      </c>
      <c r="C17" s="7">
        <f t="shared" si="5"/>
        <v>0.012361763369186487</v>
      </c>
      <c r="D17" s="6">
        <v>803</v>
      </c>
      <c r="E17" s="7">
        <f t="shared" si="6"/>
        <v>0.008229313984709668</v>
      </c>
      <c r="F17" s="20">
        <v>630442000</v>
      </c>
      <c r="G17" s="7">
        <f t="shared" si="7"/>
        <v>0.02210403955966806</v>
      </c>
      <c r="H17" s="20">
        <f t="shared" si="8"/>
        <v>785108.3437110834</v>
      </c>
      <c r="J17" s="8"/>
      <c r="M17" s="1"/>
      <c r="N17" s="1"/>
    </row>
    <row r="18" spans="1:14" ht="12.75">
      <c r="A18" s="1" t="s">
        <v>7</v>
      </c>
      <c r="B18" s="6">
        <v>62</v>
      </c>
      <c r="C18" s="7">
        <f t="shared" si="5"/>
        <v>0.0018785032570822603</v>
      </c>
      <c r="D18" s="6">
        <v>79</v>
      </c>
      <c r="E18" s="7">
        <f t="shared" si="6"/>
        <v>0.000809608723277788</v>
      </c>
      <c r="F18" s="20">
        <v>42185000</v>
      </c>
      <c r="G18" s="7">
        <f t="shared" si="7"/>
        <v>0.0014790558192896367</v>
      </c>
      <c r="H18" s="20">
        <f t="shared" si="8"/>
        <v>533987.3417721519</v>
      </c>
      <c r="J18" s="8"/>
      <c r="M18" s="1"/>
      <c r="N18" s="1"/>
    </row>
    <row r="19" spans="1:14" ht="12.75">
      <c r="A19" s="1" t="s">
        <v>8</v>
      </c>
      <c r="B19" s="6">
        <v>33</v>
      </c>
      <c r="C19" s="7">
        <f t="shared" si="5"/>
        <v>0.0009998485078018481</v>
      </c>
      <c r="D19" s="6">
        <v>95</v>
      </c>
      <c r="E19" s="7">
        <f t="shared" si="6"/>
        <v>0.0009735801102707577</v>
      </c>
      <c r="F19" s="20">
        <v>56888000</v>
      </c>
      <c r="G19" s="7">
        <f t="shared" si="7"/>
        <v>0.0019945603282623884</v>
      </c>
      <c r="H19" s="20">
        <f t="shared" si="8"/>
        <v>598821.052631579</v>
      </c>
      <c r="J19" s="8"/>
      <c r="M19" s="1"/>
      <c r="N19" s="1"/>
    </row>
    <row r="20" spans="1:14" ht="12.75">
      <c r="A20" s="1" t="s">
        <v>9</v>
      </c>
      <c r="B20" s="6">
        <v>188</v>
      </c>
      <c r="C20" s="7">
        <f t="shared" si="5"/>
        <v>0.005696106650507499</v>
      </c>
      <c r="D20" s="6">
        <v>312</v>
      </c>
      <c r="E20" s="7">
        <f t="shared" si="6"/>
        <v>0.0031974420463629096</v>
      </c>
      <c r="F20" s="20">
        <v>223476000</v>
      </c>
      <c r="G20" s="7">
        <f t="shared" si="7"/>
        <v>0.007835331949071253</v>
      </c>
      <c r="H20" s="20">
        <f t="shared" si="8"/>
        <v>716269.2307692308</v>
      </c>
      <c r="J20" s="8"/>
      <c r="M20" s="1"/>
      <c r="N20" s="1"/>
    </row>
    <row r="21" spans="1:14" ht="12.75">
      <c r="A21" s="1" t="s">
        <v>10</v>
      </c>
      <c r="B21" s="6">
        <v>0</v>
      </c>
      <c r="C21" s="7">
        <f t="shared" si="5"/>
        <v>0</v>
      </c>
      <c r="D21" s="6">
        <v>0</v>
      </c>
      <c r="E21" s="7">
        <f t="shared" si="6"/>
        <v>0</v>
      </c>
      <c r="F21" s="20">
        <v>0</v>
      </c>
      <c r="G21" s="7">
        <f t="shared" si="7"/>
        <v>0</v>
      </c>
      <c r="H21" s="20" t="str">
        <f t="shared" si="8"/>
        <v>-</v>
      </c>
      <c r="J21" s="8"/>
      <c r="M21" s="1"/>
      <c r="N21" s="1"/>
    </row>
    <row r="22" spans="1:14" ht="12.75">
      <c r="A22" s="1" t="s">
        <v>11</v>
      </c>
      <c r="B22" s="6">
        <v>56</v>
      </c>
      <c r="C22" s="7">
        <f t="shared" si="5"/>
        <v>0.001696712619300106</v>
      </c>
      <c r="D22" s="6">
        <v>124</v>
      </c>
      <c r="E22" s="7">
        <f t="shared" si="6"/>
        <v>0.0012707782491955153</v>
      </c>
      <c r="F22" s="20">
        <v>24559000</v>
      </c>
      <c r="G22" s="7">
        <f t="shared" si="7"/>
        <v>0.000861067485265715</v>
      </c>
      <c r="H22" s="20">
        <f t="shared" si="8"/>
        <v>198056.4516129032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33005</v>
      </c>
      <c r="C24" s="11">
        <f t="shared" si="9"/>
        <v>1</v>
      </c>
      <c r="D24" s="10">
        <f t="shared" si="9"/>
        <v>97578</v>
      </c>
      <c r="E24" s="11">
        <f t="shared" si="9"/>
        <v>1</v>
      </c>
      <c r="F24" s="21">
        <f t="shared" si="9"/>
        <v>28521574000</v>
      </c>
      <c r="G24" s="11">
        <f t="shared" si="9"/>
        <v>1.0000000000000002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77047</v>
      </c>
      <c r="C27" s="7">
        <f>B27/B$35</f>
        <v>0.9152866544702891</v>
      </c>
      <c r="D27" s="6">
        <v>348722</v>
      </c>
      <c r="E27" s="7">
        <f>D27/D$35</f>
        <v>0.9123999549977369</v>
      </c>
      <c r="F27" s="20">
        <v>56361542561</v>
      </c>
      <c r="G27" s="7">
        <f>F27/F$35</f>
        <v>0.36689486042668606</v>
      </c>
      <c r="H27" s="20">
        <f aca="true" t="shared" si="10" ref="H27:H33">IF(D27=0,"-",+F27/D27)</f>
        <v>161623.1340752806</v>
      </c>
      <c r="J27" s="8"/>
    </row>
    <row r="28" spans="1:10" ht="12.75">
      <c r="A28" s="1" t="s">
        <v>6</v>
      </c>
      <c r="B28" s="6">
        <v>1077</v>
      </c>
      <c r="C28" s="7">
        <f aca="true" t="shared" si="11" ref="C28:C33">B28/B$35</f>
        <v>0.012794316804865879</v>
      </c>
      <c r="D28" s="6">
        <v>2749</v>
      </c>
      <c r="E28" s="7">
        <f aca="true" t="shared" si="12" ref="E28:E33">D28/D$35</f>
        <v>0.007192512879281429</v>
      </c>
      <c r="F28" s="20">
        <v>3251747382</v>
      </c>
      <c r="G28" s="7">
        <f aca="true" t="shared" si="13" ref="G28:G33">F28/F$35</f>
        <v>0.021167791860389494</v>
      </c>
      <c r="H28" s="20">
        <f t="shared" si="10"/>
        <v>1182883.732993816</v>
      </c>
      <c r="J28" s="8"/>
    </row>
    <row r="29" spans="1:10" ht="12.75">
      <c r="A29" s="1" t="s">
        <v>7</v>
      </c>
      <c r="B29" s="6">
        <v>216</v>
      </c>
      <c r="C29" s="7">
        <f t="shared" si="11"/>
        <v>0.0025659911140678087</v>
      </c>
      <c r="D29" s="6">
        <v>457</v>
      </c>
      <c r="E29" s="7">
        <f t="shared" si="12"/>
        <v>0.0011956996674542062</v>
      </c>
      <c r="F29" s="20">
        <v>1162502685</v>
      </c>
      <c r="G29" s="7">
        <f t="shared" si="13"/>
        <v>0.007567505092627743</v>
      </c>
      <c r="H29" s="20">
        <f t="shared" si="10"/>
        <v>2543769.5514223194</v>
      </c>
      <c r="J29" s="8"/>
    </row>
    <row r="30" spans="1:10" ht="12.75">
      <c r="A30" s="1" t="s">
        <v>8</v>
      </c>
      <c r="B30" s="6">
        <v>125</v>
      </c>
      <c r="C30" s="7">
        <f t="shared" si="11"/>
        <v>0.0014849485613818336</v>
      </c>
      <c r="D30" s="6">
        <v>603</v>
      </c>
      <c r="E30" s="7">
        <f t="shared" si="12"/>
        <v>0.00157769562248334</v>
      </c>
      <c r="F30" s="20">
        <v>854843727</v>
      </c>
      <c r="G30" s="7">
        <f t="shared" si="13"/>
        <v>0.005564747798817669</v>
      </c>
      <c r="H30" s="20">
        <f t="shared" si="10"/>
        <v>1417651.288557214</v>
      </c>
      <c r="J30" s="8"/>
    </row>
    <row r="31" spans="1:10" ht="12.75">
      <c r="A31" s="1" t="s">
        <v>9</v>
      </c>
      <c r="B31" s="6">
        <v>4438</v>
      </c>
      <c r="C31" s="7">
        <f t="shared" si="11"/>
        <v>0.05272161372330063</v>
      </c>
      <c r="D31" s="6">
        <v>26903</v>
      </c>
      <c r="E31" s="7">
        <f t="shared" si="12"/>
        <v>0.0703892957407451</v>
      </c>
      <c r="F31" s="20">
        <v>78749501673</v>
      </c>
      <c r="G31" s="7">
        <f t="shared" si="13"/>
        <v>0.5126330137915548</v>
      </c>
      <c r="H31" s="20">
        <f t="shared" si="10"/>
        <v>2927164.318960711</v>
      </c>
      <c r="J31" s="8"/>
    </row>
    <row r="32" spans="1:10" ht="12.75">
      <c r="A32" s="1" t="s">
        <v>10</v>
      </c>
      <c r="B32" s="6">
        <v>849</v>
      </c>
      <c r="C32" s="7">
        <f t="shared" si="11"/>
        <v>0.010085770628905415</v>
      </c>
      <c r="D32" s="6">
        <v>1261</v>
      </c>
      <c r="E32" s="7">
        <f t="shared" si="12"/>
        <v>0.0032992938307653263</v>
      </c>
      <c r="F32" s="20">
        <v>10153645000</v>
      </c>
      <c r="G32" s="7">
        <f t="shared" si="13"/>
        <v>0.06609684539888544</v>
      </c>
      <c r="H32" s="20">
        <f t="shared" si="10"/>
        <v>8052057.890563046</v>
      </c>
      <c r="J32" s="8"/>
    </row>
    <row r="33" spans="1:10" ht="12.75">
      <c r="A33" s="1" t="s">
        <v>11</v>
      </c>
      <c r="B33" s="6">
        <v>426</v>
      </c>
      <c r="C33" s="7">
        <f t="shared" si="11"/>
        <v>0.005060704697189289</v>
      </c>
      <c r="D33" s="6">
        <v>1508</v>
      </c>
      <c r="E33" s="7">
        <f t="shared" si="12"/>
        <v>0.003945547261533793</v>
      </c>
      <c r="F33" s="20">
        <v>3083911413</v>
      </c>
      <c r="G33" s="7">
        <f t="shared" si="13"/>
        <v>0.020075235631038836</v>
      </c>
      <c r="H33" s="20">
        <f t="shared" si="10"/>
        <v>2045034.0935013262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84178</v>
      </c>
      <c r="C35" s="11">
        <f t="shared" si="14"/>
        <v>1</v>
      </c>
      <c r="D35" s="10">
        <f t="shared" si="14"/>
        <v>382203</v>
      </c>
      <c r="E35" s="11">
        <f t="shared" si="14"/>
        <v>1.0000000000000002</v>
      </c>
      <c r="F35" s="21">
        <f t="shared" si="14"/>
        <v>153617694441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69230</v>
      </c>
      <c r="C38" s="7">
        <f aca="true" t="shared" si="15" ref="C38:C44">B38/B$46</f>
        <v>0.9130956620372203</v>
      </c>
      <c r="D38" s="6">
        <v>257378</v>
      </c>
      <c r="E38" s="7">
        <f aca="true" t="shared" si="16" ref="E38:E44">D38/D$46</f>
        <v>0.9279062640829202</v>
      </c>
      <c r="F38" s="20">
        <v>35011828683</v>
      </c>
      <c r="G38" s="7">
        <f aca="true" t="shared" si="17" ref="G38:G44">F38/F$46</f>
        <v>0.37247290548880163</v>
      </c>
      <c r="H38" s="20">
        <f aca="true" t="shared" si="18" ref="H38:H44">IF(D38=0,"-",+F38/D38)</f>
        <v>136032.71718250978</v>
      </c>
      <c r="J38" s="8"/>
      <c r="N38" s="1"/>
    </row>
    <row r="39" spans="1:14" ht="12.75">
      <c r="A39" s="1" t="s">
        <v>6</v>
      </c>
      <c r="B39" s="6">
        <v>1024</v>
      </c>
      <c r="C39" s="7">
        <f t="shared" si="15"/>
        <v>0.013505849457260053</v>
      </c>
      <c r="D39" s="6">
        <v>2299</v>
      </c>
      <c r="E39" s="7">
        <f t="shared" si="16"/>
        <v>0.008288418206399278</v>
      </c>
      <c r="F39" s="20">
        <v>2398858254</v>
      </c>
      <c r="G39" s="7">
        <f t="shared" si="17"/>
        <v>0.0255202238024493</v>
      </c>
      <c r="H39" s="20">
        <f t="shared" si="18"/>
        <v>1043435.5171813832</v>
      </c>
      <c r="J39" s="8"/>
      <c r="N39" s="1"/>
    </row>
    <row r="40" spans="1:14" ht="12.75">
      <c r="A40" s="1" t="s">
        <v>7</v>
      </c>
      <c r="B40" s="6">
        <v>200</v>
      </c>
      <c r="C40" s="7">
        <f t="shared" si="15"/>
        <v>0.002637861222121104</v>
      </c>
      <c r="D40" s="6">
        <v>365</v>
      </c>
      <c r="E40" s="7">
        <f t="shared" si="16"/>
        <v>0.0013159080666967102</v>
      </c>
      <c r="F40" s="20">
        <v>1004043585</v>
      </c>
      <c r="G40" s="7">
        <f t="shared" si="17"/>
        <v>0.010681505234370352</v>
      </c>
      <c r="H40" s="20">
        <f t="shared" si="18"/>
        <v>2750804.342465753</v>
      </c>
      <c r="J40" s="8"/>
      <c r="N40" s="1"/>
    </row>
    <row r="41" spans="1:14" ht="12.75">
      <c r="A41" s="1" t="s">
        <v>8</v>
      </c>
      <c r="B41" s="6">
        <v>119</v>
      </c>
      <c r="C41" s="7">
        <f t="shared" si="15"/>
        <v>0.001569527427162057</v>
      </c>
      <c r="D41" s="6">
        <v>441</v>
      </c>
      <c r="E41" s="7">
        <f t="shared" si="16"/>
        <v>0.0015899053627760253</v>
      </c>
      <c r="F41" s="20">
        <v>758919727</v>
      </c>
      <c r="G41" s="7">
        <f t="shared" si="17"/>
        <v>0.008073758109233295</v>
      </c>
      <c r="H41" s="20">
        <f t="shared" si="18"/>
        <v>1720906.410430839</v>
      </c>
      <c r="J41" s="8"/>
      <c r="N41" s="1"/>
    </row>
    <row r="42" spans="1:14" ht="12.75">
      <c r="A42" s="1" t="s">
        <v>9</v>
      </c>
      <c r="B42" s="6">
        <v>4035</v>
      </c>
      <c r="C42" s="7">
        <f t="shared" si="15"/>
        <v>0.053218850156293275</v>
      </c>
      <c r="D42" s="6">
        <v>14809</v>
      </c>
      <c r="E42" s="7">
        <f t="shared" si="16"/>
        <v>0.053389815232086524</v>
      </c>
      <c r="F42" s="20">
        <v>44263223450</v>
      </c>
      <c r="G42" s="7">
        <f t="shared" si="17"/>
        <v>0.470893754050806</v>
      </c>
      <c r="H42" s="20">
        <f t="shared" si="18"/>
        <v>2988940.742116281</v>
      </c>
      <c r="J42" s="8"/>
      <c r="N42" s="1"/>
    </row>
    <row r="43" spans="1:14" ht="12.75">
      <c r="A43" s="1" t="s">
        <v>10</v>
      </c>
      <c r="B43" s="6">
        <v>843</v>
      </c>
      <c r="C43" s="7">
        <f t="shared" si="15"/>
        <v>0.011118585051240455</v>
      </c>
      <c r="D43" s="6">
        <v>1084</v>
      </c>
      <c r="E43" s="7">
        <f t="shared" si="16"/>
        <v>0.003908066696710229</v>
      </c>
      <c r="F43" s="20">
        <v>8783635000</v>
      </c>
      <c r="G43" s="7">
        <f t="shared" si="17"/>
        <v>0.09344459207843914</v>
      </c>
      <c r="H43" s="20">
        <f t="shared" si="18"/>
        <v>8102984.317343174</v>
      </c>
      <c r="J43" s="8"/>
      <c r="N43" s="1"/>
    </row>
    <row r="44" spans="1:14" ht="12.75">
      <c r="A44" s="1" t="s">
        <v>11</v>
      </c>
      <c r="B44" s="6">
        <v>368</v>
      </c>
      <c r="C44" s="7">
        <f t="shared" si="15"/>
        <v>0.004853664648702832</v>
      </c>
      <c r="D44" s="6">
        <v>999</v>
      </c>
      <c r="E44" s="7">
        <f t="shared" si="16"/>
        <v>0.003601622352410996</v>
      </c>
      <c r="F44" s="20">
        <v>1777814849</v>
      </c>
      <c r="G44" s="7">
        <f t="shared" si="17"/>
        <v>0.018913261235900272</v>
      </c>
      <c r="H44" s="20">
        <f t="shared" si="18"/>
        <v>1779594.4434434434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75819</v>
      </c>
      <c r="C46" s="11">
        <f t="shared" si="19"/>
        <v>1</v>
      </c>
      <c r="D46" s="10">
        <f t="shared" si="19"/>
        <v>277375</v>
      </c>
      <c r="E46" s="11">
        <f t="shared" si="19"/>
        <v>0.9999999999999999</v>
      </c>
      <c r="F46" s="10">
        <f t="shared" si="19"/>
        <v>93998323548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56816</v>
      </c>
      <c r="C49" s="7">
        <f aca="true" t="shared" si="20" ref="C49:C55">B49/B$57</f>
        <v>0.9310587811153171</v>
      </c>
      <c r="D49" s="6">
        <v>91344</v>
      </c>
      <c r="E49" s="7">
        <f aca="true" t="shared" si="21" ref="E49:E55">D49/D$57</f>
        <v>0.8713702445911398</v>
      </c>
      <c r="F49" s="20">
        <v>21349713878</v>
      </c>
      <c r="G49" s="7">
        <f aca="true" t="shared" si="22" ref="G49:G55">F49/F$57</f>
        <v>0.35810028784632314</v>
      </c>
      <c r="H49" s="20">
        <f aca="true" t="shared" si="23" ref="H49:H55">IF(D49=0,"-",+F49/D49)</f>
        <v>233728.69458311438</v>
      </c>
      <c r="J49" s="8"/>
      <c r="N49" s="1"/>
    </row>
    <row r="50" spans="1:14" ht="12.75">
      <c r="A50" s="1" t="s">
        <v>6</v>
      </c>
      <c r="B50" s="6">
        <v>347</v>
      </c>
      <c r="C50" s="7">
        <f t="shared" si="20"/>
        <v>0.005686380545040394</v>
      </c>
      <c r="D50" s="6">
        <v>450</v>
      </c>
      <c r="E50" s="7">
        <f t="shared" si="21"/>
        <v>0.004292746212843897</v>
      </c>
      <c r="F50" s="20">
        <v>852889128</v>
      </c>
      <c r="G50" s="7">
        <f t="shared" si="22"/>
        <v>0.014305570743621165</v>
      </c>
      <c r="H50" s="20">
        <f t="shared" si="23"/>
        <v>1895309.1733333333</v>
      </c>
      <c r="J50" s="8"/>
      <c r="N50" s="1"/>
    </row>
    <row r="51" spans="1:14" ht="12.75">
      <c r="A51" s="1" t="s">
        <v>7</v>
      </c>
      <c r="B51" s="6">
        <v>68</v>
      </c>
      <c r="C51" s="7">
        <f t="shared" si="20"/>
        <v>0.0011143339396620946</v>
      </c>
      <c r="D51" s="6">
        <v>92</v>
      </c>
      <c r="E51" s="7">
        <f t="shared" si="21"/>
        <v>0.0008776281146258634</v>
      </c>
      <c r="F51" s="20">
        <v>158459100</v>
      </c>
      <c r="G51" s="7">
        <f t="shared" si="22"/>
        <v>0.002657845891805694</v>
      </c>
      <c r="H51" s="20">
        <f t="shared" si="23"/>
        <v>1722381.5217391304</v>
      </c>
      <c r="J51" s="8"/>
      <c r="N51" s="1"/>
    </row>
    <row r="52" spans="1:14" ht="12.75">
      <c r="A52" s="1" t="s">
        <v>8</v>
      </c>
      <c r="B52" s="6">
        <v>86</v>
      </c>
      <c r="C52" s="7">
        <f t="shared" si="20"/>
        <v>0.0014093046883961785</v>
      </c>
      <c r="D52" s="6">
        <v>162</v>
      </c>
      <c r="E52" s="7">
        <f t="shared" si="21"/>
        <v>0.001545388636623803</v>
      </c>
      <c r="F52" s="20">
        <v>95924000</v>
      </c>
      <c r="G52" s="7">
        <f t="shared" si="22"/>
        <v>0.0016089401575899987</v>
      </c>
      <c r="H52" s="20">
        <f t="shared" si="23"/>
        <v>592123.4567901235</v>
      </c>
      <c r="J52" s="8"/>
      <c r="N52" s="1"/>
    </row>
    <row r="53" spans="1:14" ht="12.75">
      <c r="A53" s="1" t="s">
        <v>9</v>
      </c>
      <c r="B53" s="6">
        <v>3338</v>
      </c>
      <c r="C53" s="7">
        <f t="shared" si="20"/>
        <v>0.054700686626353995</v>
      </c>
      <c r="D53" s="6">
        <v>12094</v>
      </c>
      <c r="E53" s="7">
        <f t="shared" si="21"/>
        <v>0.11536993932918686</v>
      </c>
      <c r="F53" s="20">
        <v>34486278223</v>
      </c>
      <c r="G53" s="7">
        <f t="shared" si="22"/>
        <v>0.5784408273091839</v>
      </c>
      <c r="H53" s="20">
        <f t="shared" si="23"/>
        <v>2851519.6149330246</v>
      </c>
      <c r="J53" s="8"/>
      <c r="N53" s="1"/>
    </row>
    <row r="54" spans="1:14" ht="12.75">
      <c r="A54" s="1" t="s">
        <v>10</v>
      </c>
      <c r="B54" s="6">
        <v>120</v>
      </c>
      <c r="C54" s="7">
        <f t="shared" si="20"/>
        <v>0.0019664716582272258</v>
      </c>
      <c r="D54" s="6">
        <v>177</v>
      </c>
      <c r="E54" s="7">
        <f t="shared" si="21"/>
        <v>0.0016884801770519326</v>
      </c>
      <c r="F54" s="20">
        <v>1370010000</v>
      </c>
      <c r="G54" s="7">
        <f t="shared" si="22"/>
        <v>0.022979276357323237</v>
      </c>
      <c r="H54" s="20">
        <f t="shared" si="23"/>
        <v>7740169.491525424</v>
      </c>
      <c r="J54" s="8"/>
      <c r="N54" s="1"/>
    </row>
    <row r="55" spans="1:14" ht="12.75">
      <c r="A55" s="1" t="s">
        <v>11</v>
      </c>
      <c r="B55" s="6">
        <v>248</v>
      </c>
      <c r="C55" s="7">
        <f t="shared" si="20"/>
        <v>0.004064041427002933</v>
      </c>
      <c r="D55" s="6">
        <v>509</v>
      </c>
      <c r="E55" s="7">
        <f t="shared" si="21"/>
        <v>0.004855572938527874</v>
      </c>
      <c r="F55" s="20">
        <v>1306096564</v>
      </c>
      <c r="G55" s="7">
        <f t="shared" si="22"/>
        <v>0.021907251694152828</v>
      </c>
      <c r="H55" s="20">
        <f t="shared" si="23"/>
        <v>2566005.0373280942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61023</v>
      </c>
      <c r="C57" s="11">
        <f t="shared" si="24"/>
        <v>1</v>
      </c>
      <c r="D57" s="10">
        <f t="shared" si="24"/>
        <v>104828</v>
      </c>
      <c r="E57" s="11">
        <f t="shared" si="24"/>
        <v>1</v>
      </c>
      <c r="F57" s="10">
        <f t="shared" si="24"/>
        <v>59619370893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Allen Sexton</cp:lastModifiedBy>
  <cp:lastPrinted>2001-02-08T21:22:29Z</cp:lastPrinted>
  <dcterms:created xsi:type="dcterms:W3CDTF">2000-09-06T18:30:25Z</dcterms:created>
  <dcterms:modified xsi:type="dcterms:W3CDTF">2001-04-11T18:58:10Z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