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<sst xmlns="http://schemas.openxmlformats.org/spreadsheetml/2006/main" count="117" uniqueCount="50">
  <si>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</si>
  <si>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</si>
  <si>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</si>
  <si>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</si>
  <si>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</si>
  <si>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</si>
  <si>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</si>
  <si>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</si>
  <si>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</si>
  <si>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</si>
  <si>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</si>
  <si>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</si>
  <si>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</si>
  <si>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</si>
  <si>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</si>
  <si>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</si>
  <si>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</si>
  <si>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</si>
  <si>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</si>
  <si>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</si>
  <si>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</si>
  <si>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</si>
  <si>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</si>
  <si>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</si>
  <si>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</si>
  <si>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</si>
  <si>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</si>
  <si>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</si>
  <si>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</si>
  <si>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</si>
  <si>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</si>
  <si>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</si>
  <si>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</si>
  <si>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</si>
  <si>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</si>
  <si>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</si>
  <si>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</si>
  <si>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</si>
  <si>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</si>
  <si>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</si>
  <si>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</si>
  <si>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</si>
  <si>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</si>
  <si>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</si>
  <si>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</si>
  <si>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</si>
  <si>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</si>
  <si>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</si>
  <si>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</si>
  <si>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January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</si>
</sst>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427274</c:v>
                </c:pt>
                <c:pt idx="1">
                  <c:v>96999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524273</c:v>
                </c:pt>
                <c:pt idx="1">
                  <c:v>5577</c:v>
                </c:pt>
                <c:pt idx="2">
                  <c:v>740</c:v>
                </c:pt>
                <c:pt idx="3">
                  <c:v>1855</c:v>
                </c:pt>
                <c:pt idx="4">
                  <c:v>59086</c:v>
                </c:pt>
                <c:pt idx="5">
                  <c:v>981</c:v>
                </c:pt>
                <c:pt idx="6">
                  <c:v>2215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102784381217</c:v>
                </c:pt>
                <c:pt idx="1">
                  <c:v>5729913444</c:v>
                </c:pt>
                <c:pt idx="2">
                  <c:v>3568334069</c:v>
                </c:pt>
                <c:pt idx="3">
                  <c:v>1795827453</c:v>
                </c:pt>
                <c:pt idx="4">
                  <c:v>180987900203</c:v>
                </c:pt>
                <c:pt idx="5">
                  <c:v>7528074000</c:v>
                </c:pt>
                <c:pt idx="6">
                  <c:v>7441853713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74019198395</c:v>
                </c:pt>
                <c:pt idx="1">
                  <c:v>28765182822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196051.2580602091</c:v>
                </c:pt>
                <c:pt idx="1">
                  <c:v>295932.11950326955</c:v>
                </c:pt>
                <c:pt idx="2">
                  <c:v>161979.63582667598</c:v>
                </c:pt>
                <c:pt idx="3">
                  <c:v>144291.54562191566</c:v>
                </c:pt>
                <c:pt idx="4">
                  <c:v>204138.91974069137</c:v>
                </c:pt>
              </c:numCache>
            </c:numRef>
          </c:val>
        </c:ser>
        <c:axId val="30550111"/>
        <c:axId val="13537988"/>
      </c:barChart>
      <c:catAx>
        <c:axId val="30550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3537988"/>
        <c:crosses val="autoZero"/>
        <c:auto val="1"/>
        <c:lblOffset val="100"/>
        <c:noMultiLvlLbl val="0"/>
      </c:catAx>
      <c:valAx>
        <c:axId val="13537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05501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7673877.6758409785</c:v>
                </c:pt>
                <c:pt idx="1">
                  <c:v>0</c:v>
                </c:pt>
                <c:pt idx="2">
                  <c:v>7673877.6758409785</c:v>
                </c:pt>
                <c:pt idx="3">
                  <c:v>7983755.304101839</c:v>
                </c:pt>
                <c:pt idx="4">
                  <c:v>6874302.919708029</c:v>
                </c:pt>
              </c:numCache>
            </c:numRef>
          </c:val>
        </c:ser>
        <c:axId val="57057333"/>
        <c:axId val="44049922"/>
      </c:barChart>
      <c:catAx>
        <c:axId val="57057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4049922"/>
        <c:crosses val="autoZero"/>
        <c:auto val="1"/>
        <c:lblOffset val="100"/>
        <c:noMultiLvlLbl val="0"/>
      </c:catAx>
      <c:valAx>
        <c:axId val="44049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70573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1027418.5841850457</c:v>
                </c:pt>
                <c:pt idx="1">
                  <c:v>757218.8591385331</c:v>
                </c:pt>
                <c:pt idx="2">
                  <c:v>1076613.4896142434</c:v>
                </c:pt>
                <c:pt idx="3">
                  <c:v>1076984.160490308</c:v>
                </c:pt>
                <c:pt idx="4">
                  <c:v>1075538.850413223</c:v>
                </c:pt>
              </c:numCache>
            </c:numRef>
          </c:val>
        </c:ser>
        <c:axId val="2379323"/>
        <c:axId val="1891504"/>
      </c:barChart>
      <c:catAx>
        <c:axId val="2379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891504"/>
        <c:crosses val="autoZero"/>
        <c:auto val="1"/>
        <c:lblOffset val="100"/>
        <c:noMultiLvlLbl val="0"/>
      </c:catAx>
      <c:valAx>
        <c:axId val="1891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3793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4822073.066216216</c:v>
                </c:pt>
                <c:pt idx="1">
                  <c:v>2001394.495412844</c:v>
                </c:pt>
                <c:pt idx="2">
                  <c:v>5309321.820919176</c:v>
                </c:pt>
                <c:pt idx="3">
                  <c:v>5372347.155709342</c:v>
                </c:pt>
                <c:pt idx="4">
                  <c:v>4621988.924528302</c:v>
                </c:pt>
              </c:numCache>
            </c:numRef>
          </c:val>
        </c:ser>
        <c:axId val="54853617"/>
        <c:axId val="47251022"/>
      </c:barChart>
      <c:catAx>
        <c:axId val="54853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7251022"/>
        <c:crosses val="autoZero"/>
        <c:auto val="1"/>
        <c:lblOffset val="100"/>
        <c:noMultiLvlLbl val="0"/>
      </c:catAx>
      <c:valAx>
        <c:axId val="47251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48536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968101.0528301887</c:v>
                </c:pt>
                <c:pt idx="1">
                  <c:v>385220.0488997555</c:v>
                </c:pt>
                <c:pt idx="2">
                  <c:v>1132968.5013831258</c:v>
                </c:pt>
                <c:pt idx="3">
                  <c:v>1299453.3050314465</c:v>
                </c:pt>
                <c:pt idx="4">
                  <c:v>810150.406504065</c:v>
                </c:pt>
              </c:numCache>
            </c:numRef>
          </c:val>
        </c:ser>
        <c:axId val="28102359"/>
        <c:axId val="9662044"/>
      </c:barChart>
      <c:catAx>
        <c:axId val="28102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9662044"/>
        <c:crosses val="autoZero"/>
        <c:auto val="1"/>
        <c:lblOffset val="100"/>
        <c:noMultiLvlLbl val="0"/>
      </c:catAx>
      <c:valAx>
        <c:axId val="9662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81023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3063126.6324171545</c:v>
                </c:pt>
                <c:pt idx="1">
                  <c:v>1476270.538243626</c:v>
                </c:pt>
                <c:pt idx="2">
                  <c:v>3082316.772918808</c:v>
                </c:pt>
                <c:pt idx="3">
                  <c:v>3044692.0453547677</c:v>
                </c:pt>
                <c:pt idx="4">
                  <c:v>3124851.5809794907</c:v>
                </c:pt>
              </c:numCache>
            </c:numRef>
          </c:val>
        </c:ser>
        <c:axId val="11763821"/>
        <c:axId val="5606490"/>
      </c:barChart>
      <c:catAx>
        <c:axId val="11763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606490"/>
        <c:crosses val="autoZero"/>
        <c:auto val="1"/>
        <c:lblOffset val="100"/>
        <c:noMultiLvlLbl val="0"/>
      </c:catAx>
      <c:valAx>
        <c:axId val="5606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17638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94189</c:v>
                </c:pt>
                <c:pt idx="1">
                  <c:v>1484</c:v>
                </c:pt>
                <c:pt idx="2">
                  <c:v>251</c:v>
                </c:pt>
                <c:pt idx="3">
                  <c:v>230</c:v>
                </c:pt>
                <c:pt idx="4">
                  <c:v>6281</c:v>
                </c:pt>
                <c:pt idx="5">
                  <c:v>575</c:v>
                </c:pt>
                <c:pt idx="6">
                  <c:v>528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23e01059-2227-44fc-bf6a-7a56afc34d3b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$102.78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b094b577-d13e-4c2f-92a2-5e6e14e5cf13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524,273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0.628</cdr:y>
    </cdr:from>
    <cdr:to>
      <cdr:x>0.65775</cdr:x>
      <cdr:y>0.715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0.4355</cdr:x>
      <cdr:y>0.01325</cdr:y>
    </cdr:from>
    <cdr:to>
      <cdr:x>0.617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28900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52e07afb-825b-4b90-b246-2ada27eaed70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594,727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</cdr:x>
      <cdr:y>0.013</cdr:y>
    </cdr:from>
    <cdr:to>
      <cdr:x>0.6465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0.41125</cdr:x>
      <cdr:y>0.013</cdr:y>
    </cdr:from>
    <cdr:to>
      <cdr:x>0.68575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57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160d9f44-e5eb-4f4e-9315-dc0b56fbcdb6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$309,836,284,099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91c90525-6a07-4e59-9506-179de4846c22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103,538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427274</v>
      </c>
      <c r="C6" s="7">
        <f>B6/B$9</f>
        <v>0.8149837966097816</v>
      </c>
      <c r="D6" s="14">
        <v>74019198395</v>
      </c>
      <c r="E6" s="7">
        <f>D6/D$9</f>
        <v>0.7201405263969971</v>
      </c>
    </row>
    <row r="7" spans="1:5" ht="12.75">
      <c r="A7" s="1" t="s">
        <v>30</v>
      </c>
      <c r="B7" s="6">
        <v>96999</v>
      </c>
      <c r="C7" s="7">
        <f>B7/B$9</f>
        <v>0.18501620339021846</v>
      </c>
      <c r="D7" s="14">
        <v>28765182822</v>
      </c>
      <c r="E7" s="7">
        <f>D7/D$9</f>
        <v>0.2798594736030029</v>
      </c>
    </row>
    <row r="9" spans="1:7" ht="12.75">
      <c r="A9" s="9" t="s">
        <v>12</v>
      </c>
      <c r="B9" s="10">
        <f>SUM(B6:B7)</f>
        <v>524273</v>
      </c>
      <c r="C9" s="29">
        <f>SUM(C6:C7)</f>
        <v>1</v>
      </c>
      <c r="D9" s="15">
        <f>SUM(D6:D7)</f>
        <v>102784381217</v>
      </c>
      <c r="E9" s="29">
        <f>SUM(E6:E7)</f>
        <v>1</v>
      </c>
      <c r="G9" s="54">
        <f>+D9/1000000000</f>
        <v>102.784381217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94189</v>
      </c>
      <c r="C5" s="7">
        <f>B5/B$13</f>
        <v>0.9097046495006664</v>
      </c>
      <c r="D5" s="6">
        <v>524273</v>
      </c>
      <c r="E5" s="7">
        <f>D5/D$13</f>
        <v>0.8815355616946935</v>
      </c>
      <c r="F5" s="14">
        <v>102784381217</v>
      </c>
      <c r="G5" s="7">
        <f>F5/F$13</f>
        <v>0.3317377159873179</v>
      </c>
      <c r="H5" s="14">
        <f>IF(D5=0,"-",+F5/D5)</f>
        <v>196051.2580602091</v>
      </c>
      <c r="I5" s="25"/>
    </row>
    <row r="6" spans="1:8" ht="12.75">
      <c r="A6" s="51" t="s">
        <v>6</v>
      </c>
      <c r="B6" s="6">
        <v>1484</v>
      </c>
      <c r="C6" s="7">
        <f aca="true" t="shared" si="0" ref="C6:C11">B6/B$13</f>
        <v>0.014332901929726284</v>
      </c>
      <c r="D6" s="6">
        <v>5577</v>
      </c>
      <c r="E6" s="7">
        <f aca="true" t="shared" si="1" ref="E6:E11">D6/D$13</f>
        <v>0.009377411820885886</v>
      </c>
      <c r="F6" s="14">
        <v>5729913444</v>
      </c>
      <c r="G6" s="7">
        <f aca="true" t="shared" si="2" ref="G6:G11">F6/F$13</f>
        <v>0.01849335838977838</v>
      </c>
      <c r="H6" s="14">
        <f aca="true" t="shared" si="3" ref="H6:H11">IF(D6=0,"-",+F6/D6)</f>
        <v>1027418.5841850457</v>
      </c>
    </row>
    <row r="7" spans="1:8" ht="12.75">
      <c r="A7" s="51" t="s">
        <v>7</v>
      </c>
      <c r="B7" s="6">
        <v>251</v>
      </c>
      <c r="C7" s="7">
        <f t="shared" si="0"/>
        <v>0.002424230717224594</v>
      </c>
      <c r="D7" s="6">
        <v>740</v>
      </c>
      <c r="E7" s="7">
        <f t="shared" si="1"/>
        <v>0.0012442683786006016</v>
      </c>
      <c r="F7" s="14">
        <v>3568334069</v>
      </c>
      <c r="G7" s="7">
        <f t="shared" si="2"/>
        <v>0.011516837285138087</v>
      </c>
      <c r="H7" s="14">
        <f t="shared" si="3"/>
        <v>4822073.066216216</v>
      </c>
    </row>
    <row r="8" spans="1:8" ht="12.75">
      <c r="A8" s="51" t="s">
        <v>8</v>
      </c>
      <c r="B8" s="6">
        <v>230</v>
      </c>
      <c r="C8" s="7">
        <f t="shared" si="0"/>
        <v>0.0022214066333133727</v>
      </c>
      <c r="D8" s="6">
        <v>1855</v>
      </c>
      <c r="E8" s="7">
        <f t="shared" si="1"/>
        <v>0.0031190781652758325</v>
      </c>
      <c r="F8" s="14">
        <v>1795827453</v>
      </c>
      <c r="G8" s="7">
        <f t="shared" si="2"/>
        <v>0.0057960527709730435</v>
      </c>
      <c r="H8" s="14">
        <f t="shared" si="3"/>
        <v>968101.0528301887</v>
      </c>
    </row>
    <row r="9" spans="1:8" ht="12.75">
      <c r="A9" s="51" t="s">
        <v>9</v>
      </c>
      <c r="B9" s="6">
        <v>6281</v>
      </c>
      <c r="C9" s="7">
        <f t="shared" si="0"/>
        <v>0.0606637176688752</v>
      </c>
      <c r="D9" s="6">
        <v>59086</v>
      </c>
      <c r="E9" s="7">
        <f t="shared" si="1"/>
        <v>0.09934978569999345</v>
      </c>
      <c r="F9" s="14">
        <v>180987900203</v>
      </c>
      <c r="G9" s="7">
        <f t="shared" si="2"/>
        <v>0.5841404299348301</v>
      </c>
      <c r="H9" s="14">
        <f t="shared" si="3"/>
        <v>3063126.6324171545</v>
      </c>
    </row>
    <row r="10" spans="1:8" ht="12.75">
      <c r="A10" s="51" t="s">
        <v>10</v>
      </c>
      <c r="B10" s="6">
        <v>575</v>
      </c>
      <c r="C10" s="7">
        <f t="shared" si="0"/>
        <v>0.0055535165832834325</v>
      </c>
      <c r="D10" s="6">
        <v>981</v>
      </c>
      <c r="E10" s="7">
        <f t="shared" si="1"/>
        <v>0.00164949632352323</v>
      </c>
      <c r="F10" s="14">
        <v>7528074000</v>
      </c>
      <c r="G10" s="7">
        <f t="shared" si="2"/>
        <v>0.02429694127623414</v>
      </c>
      <c r="H10" s="14">
        <f t="shared" si="3"/>
        <v>7673877.6758409785</v>
      </c>
    </row>
    <row r="11" spans="1:8" ht="12.75">
      <c r="A11" s="51" t="s">
        <v>11</v>
      </c>
      <c r="B11" s="6">
        <v>528</v>
      </c>
      <c r="C11" s="7">
        <f t="shared" si="0"/>
        <v>0.0050995769669107</v>
      </c>
      <c r="D11" s="6">
        <v>2215</v>
      </c>
      <c r="E11" s="7">
        <f t="shared" si="1"/>
        <v>0.0037243979170274765</v>
      </c>
      <c r="F11" s="14">
        <v>7441853713</v>
      </c>
      <c r="G11" s="7">
        <f t="shared" si="2"/>
        <v>0.024018664355728435</v>
      </c>
      <c r="H11" s="14">
        <f t="shared" si="3"/>
        <v>3359753.3693002257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103538</v>
      </c>
      <c r="C13" s="11">
        <f t="shared" si="4"/>
        <v>1</v>
      </c>
      <c r="D13" s="10">
        <f t="shared" si="4"/>
        <v>594727</v>
      </c>
      <c r="E13" s="12">
        <f t="shared" si="4"/>
        <v>0.9999999999999999</v>
      </c>
      <c r="F13" s="15">
        <f t="shared" si="4"/>
        <v>309836284099</v>
      </c>
      <c r="G13" s="12">
        <f t="shared" si="4"/>
        <v>1.0000000000000002</v>
      </c>
      <c r="H13" s="15">
        <f>F13/D13</f>
        <v>520972.2849290515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44472</v>
      </c>
      <c r="C16" s="7">
        <f aca="true" t="shared" si="5" ref="C16:C22">B16/B$24</f>
        <v>0.9770630108093857</v>
      </c>
      <c r="D16" s="6">
        <v>133352</v>
      </c>
      <c r="E16" s="7">
        <f aca="true" t="shared" si="6" ref="E16:E22">D16/D$24</f>
        <v>0.9834073243757466</v>
      </c>
      <c r="F16" s="20">
        <v>39463140000</v>
      </c>
      <c r="G16" s="7">
        <f aca="true" t="shared" si="7" ref="G16:G22">F16/F$24</f>
        <v>0.9488320400614735</v>
      </c>
      <c r="H16" s="20">
        <f aca="true" t="shared" si="8" ref="H16:H22">IF(D16=0,"-",+F16/D16)</f>
        <v>295932.11950326955</v>
      </c>
      <c r="J16" s="8"/>
      <c r="M16" s="1"/>
      <c r="N16" s="1"/>
    </row>
    <row r="17" spans="1:14" ht="12.75">
      <c r="A17" s="1" t="s">
        <v>6</v>
      </c>
      <c r="B17" s="6">
        <v>465</v>
      </c>
      <c r="C17" s="7">
        <f t="shared" si="5"/>
        <v>0.010216187714210387</v>
      </c>
      <c r="D17" s="6">
        <v>859</v>
      </c>
      <c r="E17" s="7">
        <f t="shared" si="6"/>
        <v>0.006334714827214938</v>
      </c>
      <c r="F17" s="20">
        <v>650451000</v>
      </c>
      <c r="G17" s="7">
        <f t="shared" si="7"/>
        <v>0.015639119170193387</v>
      </c>
      <c r="H17" s="20">
        <f t="shared" si="8"/>
        <v>757218.8591385331</v>
      </c>
      <c r="J17" s="8"/>
      <c r="M17" s="1"/>
      <c r="N17" s="1"/>
    </row>
    <row r="18" spans="1:14" ht="12.75">
      <c r="A18" s="1" t="s">
        <v>7</v>
      </c>
      <c r="B18" s="6">
        <v>68</v>
      </c>
      <c r="C18" s="7">
        <f t="shared" si="5"/>
        <v>0.0014939801388522717</v>
      </c>
      <c r="D18" s="6">
        <v>109</v>
      </c>
      <c r="E18" s="7">
        <f t="shared" si="6"/>
        <v>0.000803822952463828</v>
      </c>
      <c r="F18" s="20">
        <v>218152000</v>
      </c>
      <c r="G18" s="7">
        <f t="shared" si="7"/>
        <v>0.005245137797030104</v>
      </c>
      <c r="H18" s="20">
        <f t="shared" si="8"/>
        <v>2001394.495412844</v>
      </c>
      <c r="J18" s="8"/>
      <c r="M18" s="1"/>
      <c r="N18" s="1"/>
    </row>
    <row r="19" spans="1:14" ht="12.75">
      <c r="A19" s="1" t="s">
        <v>8</v>
      </c>
      <c r="B19" s="6">
        <v>103</v>
      </c>
      <c r="C19" s="7">
        <f t="shared" si="5"/>
        <v>0.002262940504438</v>
      </c>
      <c r="D19" s="6">
        <v>409</v>
      </c>
      <c r="E19" s="7">
        <f t="shared" si="6"/>
        <v>0.003016179702364272</v>
      </c>
      <c r="F19" s="20">
        <v>157555000</v>
      </c>
      <c r="G19" s="7">
        <f t="shared" si="7"/>
        <v>0.003788173776133512</v>
      </c>
      <c r="H19" s="20">
        <f t="shared" si="8"/>
        <v>385220.0488997555</v>
      </c>
      <c r="J19" s="8"/>
      <c r="M19" s="1"/>
      <c r="N19" s="1"/>
    </row>
    <row r="20" spans="1:14" ht="12.75">
      <c r="A20" s="1" t="s">
        <v>9</v>
      </c>
      <c r="B20" s="6">
        <v>339</v>
      </c>
      <c r="C20" s="7">
        <f t="shared" si="5"/>
        <v>0.007447930398101766</v>
      </c>
      <c r="D20" s="6">
        <v>706</v>
      </c>
      <c r="E20" s="7">
        <f t="shared" si="6"/>
        <v>0.005206412884765712</v>
      </c>
      <c r="F20" s="20">
        <v>1042247000</v>
      </c>
      <c r="G20" s="7">
        <f t="shared" si="7"/>
        <v>0.02505926662850322</v>
      </c>
      <c r="H20" s="20">
        <f t="shared" si="8"/>
        <v>1476270.538243626</v>
      </c>
      <c r="J20" s="8"/>
      <c r="M20" s="1"/>
      <c r="N20" s="1"/>
    </row>
    <row r="21" spans="1:14" ht="12.75">
      <c r="A21" s="1" t="s">
        <v>10</v>
      </c>
      <c r="B21" s="6">
        <v>0</v>
      </c>
      <c r="C21" s="7">
        <f t="shared" si="5"/>
        <v>0</v>
      </c>
      <c r="D21" s="6">
        <v>0</v>
      </c>
      <c r="E21" s="7">
        <f t="shared" si="6"/>
        <v>0</v>
      </c>
      <c r="F21" s="20">
        <v>0</v>
      </c>
      <c r="G21" s="7">
        <f t="shared" si="7"/>
        <v>0</v>
      </c>
      <c r="H21" s="20" t="str">
        <f t="shared" si="8"/>
        <v>-</v>
      </c>
      <c r="J21" s="8"/>
      <c r="M21" s="1"/>
      <c r="N21" s="1"/>
    </row>
    <row r="22" spans="1:14" ht="12.75">
      <c r="A22" s="1" t="s">
        <v>11</v>
      </c>
      <c r="B22" s="6">
        <v>69</v>
      </c>
      <c r="C22" s="7">
        <f t="shared" si="5"/>
        <v>0.001515950435011864</v>
      </c>
      <c r="D22" s="6">
        <v>167</v>
      </c>
      <c r="E22" s="7">
        <f t="shared" si="6"/>
        <v>0.0012315452574445805</v>
      </c>
      <c r="F22" s="20">
        <v>59736000</v>
      </c>
      <c r="G22" s="7">
        <f t="shared" si="7"/>
        <v>0.0014362625666663165</v>
      </c>
      <c r="H22" s="20">
        <f t="shared" si="8"/>
        <v>357700.5988023952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45516</v>
      </c>
      <c r="C24" s="11">
        <f t="shared" si="9"/>
        <v>1</v>
      </c>
      <c r="D24" s="10">
        <f t="shared" si="9"/>
        <v>135602</v>
      </c>
      <c r="E24" s="11">
        <f t="shared" si="9"/>
        <v>1</v>
      </c>
      <c r="F24" s="21">
        <f t="shared" si="9"/>
        <v>41591281000</v>
      </c>
      <c r="G24" s="11">
        <f t="shared" si="9"/>
        <v>0.9999999999999999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92665</v>
      </c>
      <c r="C27" s="7">
        <f>B27/B$35</f>
        <v>0.9088278851717814</v>
      </c>
      <c r="D27" s="6">
        <v>390921</v>
      </c>
      <c r="E27" s="7">
        <f>D27/D$35</f>
        <v>0.8514478627824666</v>
      </c>
      <c r="F27" s="20">
        <v>63321241217</v>
      </c>
      <c r="G27" s="7">
        <f>F27/F$35</f>
        <v>0.23605748657181996</v>
      </c>
      <c r="H27" s="20">
        <f aca="true" t="shared" si="10" ref="H27:H33">IF(D27=0,"-",+F27/D27)</f>
        <v>161979.63582667598</v>
      </c>
      <c r="J27" s="8"/>
    </row>
    <row r="28" spans="1:10" ht="12.75">
      <c r="A28" s="1" t="s">
        <v>6</v>
      </c>
      <c r="B28" s="6">
        <v>1455</v>
      </c>
      <c r="C28" s="7">
        <f aca="true" t="shared" si="11" ref="C28:C33">B28/B$35</f>
        <v>0.014270162120810899</v>
      </c>
      <c r="D28" s="6">
        <v>4718</v>
      </c>
      <c r="E28" s="7">
        <f aca="true" t="shared" si="12" ref="E28:E33">D28/D$35</f>
        <v>0.010276068608766675</v>
      </c>
      <c r="F28" s="20">
        <v>5079462444</v>
      </c>
      <c r="G28" s="7">
        <f aca="true" t="shared" si="13" ref="G28:G33">F28/F$35</f>
        <v>0.0189359070451178</v>
      </c>
      <c r="H28" s="20">
        <f t="shared" si="10"/>
        <v>1076613.4896142434</v>
      </c>
      <c r="J28" s="8"/>
    </row>
    <row r="29" spans="1:10" ht="12.75">
      <c r="A29" s="1" t="s">
        <v>7</v>
      </c>
      <c r="B29" s="6">
        <v>248</v>
      </c>
      <c r="C29" s="7">
        <f t="shared" si="11"/>
        <v>0.0024323025470523044</v>
      </c>
      <c r="D29" s="6">
        <v>631</v>
      </c>
      <c r="E29" s="7">
        <f t="shared" si="12"/>
        <v>0.0013743533895997822</v>
      </c>
      <c r="F29" s="20">
        <v>3350182069</v>
      </c>
      <c r="G29" s="7">
        <f t="shared" si="13"/>
        <v>0.012489261795357892</v>
      </c>
      <c r="H29" s="20">
        <f t="shared" si="10"/>
        <v>5309321.820919176</v>
      </c>
      <c r="J29" s="8"/>
    </row>
    <row r="30" spans="1:10" ht="12.75">
      <c r="A30" s="1" t="s">
        <v>8</v>
      </c>
      <c r="B30" s="6">
        <v>226</v>
      </c>
      <c r="C30" s="7">
        <f t="shared" si="11"/>
        <v>0.0022165337727170194</v>
      </c>
      <c r="D30" s="6">
        <v>1446</v>
      </c>
      <c r="E30" s="7">
        <f t="shared" si="12"/>
        <v>0.003149469098829295</v>
      </c>
      <c r="F30" s="20">
        <v>1638272453</v>
      </c>
      <c r="G30" s="7">
        <f t="shared" si="13"/>
        <v>0.0061073736102192</v>
      </c>
      <c r="H30" s="20">
        <f t="shared" si="10"/>
        <v>1132968.5013831258</v>
      </c>
      <c r="J30" s="8"/>
    </row>
    <row r="31" spans="1:10" ht="12.75">
      <c r="A31" s="1" t="s">
        <v>9</v>
      </c>
      <c r="B31" s="6">
        <v>6279</v>
      </c>
      <c r="C31" s="7">
        <f t="shared" si="11"/>
        <v>0.061582369729602494</v>
      </c>
      <c r="D31" s="6">
        <v>58380</v>
      </c>
      <c r="E31" s="7">
        <f t="shared" si="12"/>
        <v>0.12715491423904166</v>
      </c>
      <c r="F31" s="20">
        <v>179945653203</v>
      </c>
      <c r="G31" s="7">
        <f t="shared" si="13"/>
        <v>0.6708257418558072</v>
      </c>
      <c r="H31" s="20">
        <f t="shared" si="10"/>
        <v>3082316.772918808</v>
      </c>
      <c r="J31" s="8"/>
    </row>
    <row r="32" spans="1:10" ht="12.75">
      <c r="A32" s="1" t="s">
        <v>10</v>
      </c>
      <c r="B32" s="6">
        <v>575</v>
      </c>
      <c r="C32" s="7">
        <f t="shared" si="11"/>
        <v>0.005639411147399496</v>
      </c>
      <c r="D32" s="6">
        <v>981</v>
      </c>
      <c r="E32" s="7">
        <f t="shared" si="12"/>
        <v>0.002136673019330248</v>
      </c>
      <c r="F32" s="20">
        <v>7528074000</v>
      </c>
      <c r="G32" s="7">
        <f t="shared" si="13"/>
        <v>0.028064172353740535</v>
      </c>
      <c r="H32" s="20">
        <f t="shared" si="10"/>
        <v>7673877.6758409785</v>
      </c>
      <c r="J32" s="8"/>
    </row>
    <row r="33" spans="1:10" ht="12.75">
      <c r="A33" s="1" t="s">
        <v>11</v>
      </c>
      <c r="B33" s="6">
        <v>513</v>
      </c>
      <c r="C33" s="7">
        <f t="shared" si="11"/>
        <v>0.00503133551063642</v>
      </c>
      <c r="D33" s="6">
        <v>2048</v>
      </c>
      <c r="E33" s="7">
        <f t="shared" si="12"/>
        <v>0.004460658861965696</v>
      </c>
      <c r="F33" s="20">
        <v>7382117713</v>
      </c>
      <c r="G33" s="7">
        <f t="shared" si="13"/>
        <v>0.027520056767937312</v>
      </c>
      <c r="H33" s="20">
        <f t="shared" si="10"/>
        <v>3604549.6645507812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101961</v>
      </c>
      <c r="C35" s="11">
        <f t="shared" si="14"/>
        <v>1</v>
      </c>
      <c r="D35" s="10">
        <f t="shared" si="14"/>
        <v>459125</v>
      </c>
      <c r="E35" s="11">
        <f t="shared" si="14"/>
        <v>1</v>
      </c>
      <c r="F35" s="21">
        <f t="shared" si="14"/>
        <v>268245003099</v>
      </c>
      <c r="G35" s="11">
        <f t="shared" si="14"/>
        <v>0.9999999999999999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83935</v>
      </c>
      <c r="C38" s="7">
        <f aca="true" t="shared" si="15" ref="C38:C44">B38/B$46</f>
        <v>0.9071210107101557</v>
      </c>
      <c r="D38" s="6">
        <v>275383</v>
      </c>
      <c r="E38" s="7">
        <f aca="true" t="shared" si="16" ref="E38:E44">D38/D$46</f>
        <v>0.8784791228702584</v>
      </c>
      <c r="F38" s="20">
        <v>39735438708</v>
      </c>
      <c r="G38" s="7">
        <f aca="true" t="shared" si="17" ref="G38:G44">F38/F$46</f>
        <v>0.26122644856214333</v>
      </c>
      <c r="H38" s="20">
        <f aca="true" t="shared" si="18" ref="H38:H44">IF(D38=0,"-",+F38/D38)</f>
        <v>144291.54562191566</v>
      </c>
      <c r="J38" s="8"/>
      <c r="N38" s="1"/>
    </row>
    <row r="39" spans="1:14" ht="12.75">
      <c r="A39" s="1" t="s">
        <v>6</v>
      </c>
      <c r="B39" s="6">
        <v>1406</v>
      </c>
      <c r="C39" s="7">
        <f t="shared" si="15"/>
        <v>0.015195236088145337</v>
      </c>
      <c r="D39" s="6">
        <v>3508</v>
      </c>
      <c r="E39" s="7">
        <f t="shared" si="16"/>
        <v>0.01119061366543638</v>
      </c>
      <c r="F39" s="20">
        <v>3778060435</v>
      </c>
      <c r="G39" s="7">
        <f t="shared" si="17"/>
        <v>0.024837508832877095</v>
      </c>
      <c r="H39" s="20">
        <f t="shared" si="18"/>
        <v>1076984.160490308</v>
      </c>
      <c r="J39" s="8"/>
      <c r="N39" s="1"/>
    </row>
    <row r="40" spans="1:14" ht="12.75">
      <c r="A40" s="1" t="s">
        <v>7</v>
      </c>
      <c r="B40" s="6">
        <v>241</v>
      </c>
      <c r="C40" s="7">
        <f t="shared" si="15"/>
        <v>0.0026045888316095496</v>
      </c>
      <c r="D40" s="6">
        <v>578</v>
      </c>
      <c r="E40" s="7">
        <f t="shared" si="16"/>
        <v>0.0018438354329025734</v>
      </c>
      <c r="F40" s="20">
        <v>3105216656</v>
      </c>
      <c r="G40" s="7">
        <f t="shared" si="17"/>
        <v>0.020414137742981096</v>
      </c>
      <c r="H40" s="20">
        <f t="shared" si="18"/>
        <v>5372347.155709342</v>
      </c>
      <c r="J40" s="8"/>
      <c r="N40" s="1"/>
    </row>
    <row r="41" spans="1:14" ht="12.75">
      <c r="A41" s="1" t="s">
        <v>8</v>
      </c>
      <c r="B41" s="6">
        <v>205</v>
      </c>
      <c r="C41" s="7">
        <f t="shared" si="15"/>
        <v>0.002215521620248787</v>
      </c>
      <c r="D41" s="6">
        <v>954</v>
      </c>
      <c r="E41" s="7">
        <f t="shared" si="16"/>
        <v>0.0030432854722994033</v>
      </c>
      <c r="F41" s="20">
        <v>1239678453</v>
      </c>
      <c r="G41" s="7">
        <f t="shared" si="17"/>
        <v>0.008149823184687863</v>
      </c>
      <c r="H41" s="20">
        <f t="shared" si="18"/>
        <v>1299453.3050314465</v>
      </c>
      <c r="J41" s="8"/>
      <c r="N41" s="1"/>
    </row>
    <row r="42" spans="1:14" ht="12.75">
      <c r="A42" s="1" t="s">
        <v>9</v>
      </c>
      <c r="B42" s="6">
        <v>5740</v>
      </c>
      <c r="C42" s="7">
        <f t="shared" si="15"/>
        <v>0.062034605366966034</v>
      </c>
      <c r="D42" s="6">
        <v>30978</v>
      </c>
      <c r="E42" s="7">
        <f t="shared" si="16"/>
        <v>0.09882064712881647</v>
      </c>
      <c r="F42" s="20">
        <v>94318470181</v>
      </c>
      <c r="G42" s="7">
        <f t="shared" si="17"/>
        <v>0.6200630923004392</v>
      </c>
      <c r="H42" s="20">
        <f t="shared" si="18"/>
        <v>3044692.0453547677</v>
      </c>
      <c r="J42" s="8"/>
      <c r="N42" s="1"/>
    </row>
    <row r="43" spans="1:14" ht="12.75">
      <c r="A43" s="1" t="s">
        <v>10</v>
      </c>
      <c r="B43" s="6">
        <v>550</v>
      </c>
      <c r="C43" s="7">
        <f t="shared" si="15"/>
        <v>0.005944082395789428</v>
      </c>
      <c r="D43" s="6">
        <v>707</v>
      </c>
      <c r="E43" s="7">
        <f t="shared" si="16"/>
        <v>0.002255348877270103</v>
      </c>
      <c r="F43" s="20">
        <v>5644515000</v>
      </c>
      <c r="G43" s="7">
        <f t="shared" si="17"/>
        <v>0.03710784768582116</v>
      </c>
      <c r="H43" s="20">
        <f t="shared" si="18"/>
        <v>7983755.304101839</v>
      </c>
      <c r="J43" s="8"/>
      <c r="N43" s="1"/>
    </row>
    <row r="44" spans="1:14" ht="12.75">
      <c r="A44" s="1" t="s">
        <v>11</v>
      </c>
      <c r="B44" s="6">
        <v>452</v>
      </c>
      <c r="C44" s="7">
        <f t="shared" si="15"/>
        <v>0.00488495498708513</v>
      </c>
      <c r="D44" s="6">
        <v>1369</v>
      </c>
      <c r="E44" s="7">
        <f t="shared" si="16"/>
        <v>0.004367146553016649</v>
      </c>
      <c r="F44" s="20">
        <v>4289706281</v>
      </c>
      <c r="G44" s="7">
        <f t="shared" si="17"/>
        <v>0.028201141691050226</v>
      </c>
      <c r="H44" s="20">
        <f t="shared" si="18"/>
        <v>3133459.6647187728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92529</v>
      </c>
      <c r="C46" s="11">
        <f t="shared" si="19"/>
        <v>0.9999999999999999</v>
      </c>
      <c r="D46" s="10">
        <f t="shared" si="19"/>
        <v>313477</v>
      </c>
      <c r="E46" s="11">
        <f t="shared" si="19"/>
        <v>0.9999999999999999</v>
      </c>
      <c r="F46" s="10">
        <f t="shared" si="19"/>
        <v>152111085714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66164</v>
      </c>
      <c r="C49" s="7">
        <f aca="true" t="shared" si="20" ref="C49:C55">B49/B$57</f>
        <v>0.91060983498259</v>
      </c>
      <c r="D49" s="6">
        <v>115538</v>
      </c>
      <c r="E49" s="7">
        <f aca="true" t="shared" si="21" ref="E49:E55">D49/D$57</f>
        <v>0.7932687026255081</v>
      </c>
      <c r="F49" s="20">
        <v>23585802509</v>
      </c>
      <c r="G49" s="7">
        <f aca="true" t="shared" si="22" ref="G49:G55">F49/F$57</f>
        <v>0.20309142273062056</v>
      </c>
      <c r="H49" s="20">
        <f aca="true" t="shared" si="23" ref="H49:H55">IF(D49=0,"-",+F49/D49)</f>
        <v>204138.91974069137</v>
      </c>
      <c r="J49" s="8"/>
      <c r="N49" s="1"/>
    </row>
    <row r="50" spans="1:14" ht="12.75">
      <c r="A50" s="1" t="s">
        <v>6</v>
      </c>
      <c r="B50" s="6">
        <v>512</v>
      </c>
      <c r="C50" s="7">
        <f t="shared" si="20"/>
        <v>0.007046615009840488</v>
      </c>
      <c r="D50" s="6">
        <v>1210</v>
      </c>
      <c r="E50" s="7">
        <f t="shared" si="21"/>
        <v>0.00830770075799187</v>
      </c>
      <c r="F50" s="20">
        <v>1301402009</v>
      </c>
      <c r="G50" s="7">
        <f t="shared" si="22"/>
        <v>0.011206045902039732</v>
      </c>
      <c r="H50" s="20">
        <f t="shared" si="23"/>
        <v>1075538.850413223</v>
      </c>
      <c r="J50" s="8"/>
      <c r="N50" s="1"/>
    </row>
    <row r="51" spans="1:14" ht="12.75">
      <c r="A51" s="1" t="s">
        <v>7</v>
      </c>
      <c r="B51" s="6">
        <v>43</v>
      </c>
      <c r="C51" s="7">
        <f t="shared" si="20"/>
        <v>0.0005918055574670722</v>
      </c>
      <c r="D51" s="6">
        <v>53</v>
      </c>
      <c r="E51" s="7">
        <f t="shared" si="21"/>
        <v>0.000363891024936834</v>
      </c>
      <c r="F51" s="20">
        <v>244965413</v>
      </c>
      <c r="G51" s="7">
        <f t="shared" si="22"/>
        <v>0.0021093356576262364</v>
      </c>
      <c r="H51" s="20">
        <f t="shared" si="23"/>
        <v>4621988.924528302</v>
      </c>
      <c r="J51" s="8"/>
      <c r="N51" s="1"/>
    </row>
    <row r="52" spans="1:14" ht="12.75">
      <c r="A52" s="1" t="s">
        <v>8</v>
      </c>
      <c r="B52" s="6">
        <v>169</v>
      </c>
      <c r="C52" s="7">
        <f t="shared" si="20"/>
        <v>0.0023259334700450047</v>
      </c>
      <c r="D52" s="6">
        <v>492</v>
      </c>
      <c r="E52" s="7">
        <f t="shared" si="21"/>
        <v>0.003378007250357025</v>
      </c>
      <c r="F52" s="20">
        <v>398594000</v>
      </c>
      <c r="G52" s="7">
        <f t="shared" si="22"/>
        <v>0.0034321928423253455</v>
      </c>
      <c r="H52" s="20">
        <f t="shared" si="23"/>
        <v>810150.406504065</v>
      </c>
      <c r="J52" s="8"/>
      <c r="N52" s="1"/>
    </row>
    <row r="53" spans="1:14" ht="12.75">
      <c r="A53" s="1" t="s">
        <v>9</v>
      </c>
      <c r="B53" s="6">
        <v>5244</v>
      </c>
      <c r="C53" s="7">
        <f t="shared" si="20"/>
        <v>0.07217275217110063</v>
      </c>
      <c r="D53" s="6">
        <v>27402</v>
      </c>
      <c r="E53" s="7">
        <f t="shared" si="21"/>
        <v>0.18813852576073822</v>
      </c>
      <c r="F53" s="20">
        <v>85627183022</v>
      </c>
      <c r="G53" s="7">
        <f t="shared" si="22"/>
        <v>0.7373141710025508</v>
      </c>
      <c r="H53" s="20">
        <f t="shared" si="23"/>
        <v>3124851.5809794907</v>
      </c>
      <c r="J53" s="8"/>
      <c r="N53" s="1"/>
    </row>
    <row r="54" spans="1:14" ht="12.75">
      <c r="A54" s="1" t="s">
        <v>10</v>
      </c>
      <c r="B54" s="6">
        <v>224</v>
      </c>
      <c r="C54" s="7">
        <f t="shared" si="20"/>
        <v>0.0030828940668052134</v>
      </c>
      <c r="D54" s="6">
        <v>274</v>
      </c>
      <c r="E54" s="7">
        <f t="shared" si="21"/>
        <v>0.0018812479402394815</v>
      </c>
      <c r="F54" s="20">
        <v>1883559000</v>
      </c>
      <c r="G54" s="7">
        <f t="shared" si="22"/>
        <v>0.016218853565024775</v>
      </c>
      <c r="H54" s="20">
        <f t="shared" si="23"/>
        <v>6874302.919708029</v>
      </c>
      <c r="J54" s="8"/>
      <c r="N54" s="1"/>
    </row>
    <row r="55" spans="1:14" ht="12.75">
      <c r="A55" s="1" t="s">
        <v>11</v>
      </c>
      <c r="B55" s="6">
        <v>303</v>
      </c>
      <c r="C55" s="7">
        <f t="shared" si="20"/>
        <v>0.004170164742151695</v>
      </c>
      <c r="D55" s="6">
        <v>679</v>
      </c>
      <c r="E55" s="7">
        <f t="shared" si="21"/>
        <v>0.004661924640228496</v>
      </c>
      <c r="F55" s="20">
        <v>3092411432</v>
      </c>
      <c r="G55" s="7">
        <f t="shared" si="22"/>
        <v>0.02662797829981252</v>
      </c>
      <c r="H55" s="20">
        <f t="shared" si="23"/>
        <v>4554361.460972018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72659</v>
      </c>
      <c r="C57" s="11">
        <f t="shared" si="24"/>
        <v>1</v>
      </c>
      <c r="D57" s="10">
        <f t="shared" si="24"/>
        <v>145648</v>
      </c>
      <c r="E57" s="11">
        <f t="shared" si="24"/>
        <v>1</v>
      </c>
      <c r="F57" s="10">
        <f t="shared" si="24"/>
        <v>116133917385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lluff</cp:lastModifiedBy>
  <cp:lastPrinted>2001-02-08T21:22:29Z</cp:lastPrinted>
  <dcterms:created xsi:type="dcterms:W3CDTF">2000-09-06T18:30:25Z</dcterms:created>
  <dcterms:modified xsi:type="dcterms:W3CDTF">2004-03-03T19:50:22Z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