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<sst xmlns="http://schemas.openxmlformats.org/spreadsheetml/2006/main" count="117" uniqueCount="50">
  <si>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</si>
  <si>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</si>
  <si>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</si>
  <si>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</si>
  <si>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</si>
  <si>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</si>
  <si>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</si>
  <si>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</si>
  <si>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</si>
  <si>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</si>
  <si>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</si>
  <si>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</si>
  <si>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</si>
  <si>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</si>
  <si>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</si>
  <si>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</si>
  <si>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</si>
  <si>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</si>
  <si>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</si>
  <si>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</si>
  <si>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</si>
  <si>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</si>
  <si>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</si>
  <si>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</si>
  <si>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</si>
  <si>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</si>
  <si>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</si>
  <si>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</si>
  <si>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</si>
  <si>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</si>
  <si>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</si>
  <si>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</si>
  <si>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</si>
  <si>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</si>
  <si>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</si>
  <si>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</si>
  <si>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</si>
  <si>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</si>
  <si>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</si>
  <si>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</si>
  <si>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</si>
  <si>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</si>
  <si>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</si>
  <si>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</si>
  <si>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</si>
  <si>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</si>
  <si>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</si>
  <si>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</si>
  <si>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</si>
  <si>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January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</si>
</sst>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706825</c:v>
                </c:pt>
                <c:pt idx="1">
                  <c:v>114562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821387</c:v>
                </c:pt>
                <c:pt idx="1">
                  <c:v>4446</c:v>
                </c:pt>
                <c:pt idx="2">
                  <c:v>1542</c:v>
                </c:pt>
                <c:pt idx="3">
                  <c:v>4420</c:v>
                </c:pt>
                <c:pt idx="4">
                  <c:v>47927</c:v>
                </c:pt>
                <c:pt idx="5">
                  <c:v>2728</c:v>
                </c:pt>
                <c:pt idx="6">
                  <c:v>3457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149648704272</c:v>
                </c:pt>
                <c:pt idx="1">
                  <c:v>4159618023</c:v>
                </c:pt>
                <c:pt idx="2">
                  <c:v>2424403646</c:v>
                </c:pt>
                <c:pt idx="3">
                  <c:v>2301296685</c:v>
                </c:pt>
                <c:pt idx="4">
                  <c:v>107245127887</c:v>
                </c:pt>
                <c:pt idx="5">
                  <c:v>45470612000</c:v>
                </c:pt>
                <c:pt idx="6">
                  <c:v>5131679436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115991350630</c:v>
                </c:pt>
                <c:pt idx="1">
                  <c:v>33657353642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182190.25169865118</c:v>
                </c:pt>
                <c:pt idx="1">
                  <c:v>189131.8118597605</c:v>
                </c:pt>
                <c:pt idx="2">
                  <c:v>179511.34009826815</c:v>
                </c:pt>
                <c:pt idx="3">
                  <c:v>147014.29816543232</c:v>
                </c:pt>
                <c:pt idx="4">
                  <c:v>283340.99578841566</c:v>
                </c:pt>
              </c:numCache>
            </c:numRef>
          </c:val>
        </c:ser>
        <c:axId val="14077160"/>
        <c:axId val="59585577"/>
      </c:barChart>
      <c:catAx>
        <c:axId val="14077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585577"/>
        <c:crosses val="autoZero"/>
        <c:auto val="1"/>
        <c:lblOffset val="100"/>
        <c:noMultiLvlLbl val="0"/>
      </c:catAx>
      <c:valAx>
        <c:axId val="59585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0771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16668112.903225806</c:v>
                </c:pt>
                <c:pt idx="1">
                  <c:v>16260000</c:v>
                </c:pt>
                <c:pt idx="2">
                  <c:v>16668412.325752018</c:v>
                </c:pt>
                <c:pt idx="3">
                  <c:v>15321751.193887297</c:v>
                </c:pt>
                <c:pt idx="4">
                  <c:v>21130292.721518986</c:v>
                </c:pt>
              </c:numCache>
            </c:numRef>
          </c:val>
        </c:ser>
        <c:axId val="66508146"/>
        <c:axId val="61702403"/>
      </c:barChart>
      <c:catAx>
        <c:axId val="66508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702403"/>
        <c:crosses val="autoZero"/>
        <c:auto val="1"/>
        <c:lblOffset val="100"/>
        <c:noMultiLvlLbl val="0"/>
      </c:catAx>
      <c:valAx>
        <c:axId val="61702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5081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935586.5998650473</c:v>
                </c:pt>
                <c:pt idx="1">
                  <c:v>516044.4964894684</c:v>
                </c:pt>
                <c:pt idx="2">
                  <c:v>1056863.3400985794</c:v>
                </c:pt>
                <c:pt idx="3">
                  <c:v>1083022.0319114295</c:v>
                </c:pt>
                <c:pt idx="4">
                  <c:v>844341.2698412698</c:v>
                </c:pt>
              </c:numCache>
            </c:numRef>
          </c:val>
        </c:ser>
        <c:axId val="18450716"/>
        <c:axId val="31838717"/>
      </c:barChart>
      <c:catAx>
        <c:axId val="18450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838717"/>
        <c:crosses val="autoZero"/>
        <c:auto val="1"/>
        <c:lblOffset val="100"/>
        <c:noMultiLvlLbl val="0"/>
      </c:catAx>
      <c:valAx>
        <c:axId val="31838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450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1572246.2036316472</c:v>
                </c:pt>
                <c:pt idx="1">
                  <c:v>1100582.417266187</c:v>
                </c:pt>
                <c:pt idx="2">
                  <c:v>1675982.384493671</c:v>
                </c:pt>
                <c:pt idx="3">
                  <c:v>1588751.7</c:v>
                </c:pt>
                <c:pt idx="4">
                  <c:v>2040635.2459016393</c:v>
                </c:pt>
              </c:numCache>
            </c:numRef>
          </c:val>
        </c:ser>
        <c:axId val="18112998"/>
        <c:axId val="28799255"/>
      </c:barChart>
      <c:catAx>
        <c:axId val="1811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799255"/>
        <c:crosses val="autoZero"/>
        <c:auto val="1"/>
        <c:lblOffset val="100"/>
        <c:noMultiLvlLbl val="0"/>
      </c:catAx>
      <c:valAx>
        <c:axId val="28799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112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520655.35859728506</c:v>
                </c:pt>
                <c:pt idx="1">
                  <c:v>393770.4641350211</c:v>
                </c:pt>
                <c:pt idx="2">
                  <c:v>567134.0602782071</c:v>
                </c:pt>
                <c:pt idx="3">
                  <c:v>505120.3547439127</c:v>
                </c:pt>
                <c:pt idx="4">
                  <c:v>740307.1512309496</c:v>
                </c:pt>
              </c:numCache>
            </c:numRef>
          </c:val>
        </c:ser>
        <c:axId val="57866704"/>
        <c:axId val="51038289"/>
      </c:barChart>
      <c:catAx>
        <c:axId val="5786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038289"/>
        <c:crosses val="autoZero"/>
        <c:auto val="1"/>
        <c:lblOffset val="100"/>
        <c:noMultiLvlLbl val="0"/>
      </c:catAx>
      <c:valAx>
        <c:axId val="51038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866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2237676.630855259</c:v>
                </c:pt>
                <c:pt idx="1">
                  <c:v>1014672.094173561</c:v>
                </c:pt>
                <c:pt idx="2">
                  <c:v>2402139.272830564</c:v>
                </c:pt>
                <c:pt idx="3">
                  <c:v>3463587.4157027462</c:v>
                </c:pt>
                <c:pt idx="4">
                  <c:v>1788568.244070076</c:v>
                </c:pt>
              </c:numCache>
            </c:numRef>
          </c:val>
        </c:ser>
        <c:axId val="56691418"/>
        <c:axId val="40460715"/>
      </c:barChart>
      <c:catAx>
        <c:axId val="56691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460715"/>
        <c:crosses val="autoZero"/>
        <c:auto val="1"/>
        <c:lblOffset val="100"/>
        <c:noMultiLvlLbl val="0"/>
      </c:catAx>
      <c:valAx>
        <c:axId val="40460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6914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102901</c:v>
                </c:pt>
                <c:pt idx="1">
                  <c:v>1005</c:v>
                </c:pt>
                <c:pt idx="2">
                  <c:v>162</c:v>
                </c:pt>
                <c:pt idx="3">
                  <c:v>317</c:v>
                </c:pt>
                <c:pt idx="4">
                  <c:v>6019</c:v>
                </c:pt>
                <c:pt idx="5">
                  <c:v>1205</c:v>
                </c:pt>
                <c:pt idx="6">
                  <c:v>360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f6c56724-980e-4c58-8b81-57e091c18513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$149.65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0b2c05ba-55ee-45c0-93e3-ce8f1c0d5d65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821,387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d4d4618c-4b61-435a-ad9c-f33d29ca0c64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885,907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fa6f8c86-a7df-41e8-8172-10f678a5b243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$316,381,441,949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540ecdbb-e7de-4ff2-95f2-29ed66b7a984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111,969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2" sqref="A2:M2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3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706825</v>
      </c>
      <c r="C6" s="7">
        <f>B6/B$9</f>
        <v>0.8605261588021237</v>
      </c>
      <c r="D6" s="14">
        <v>115991350630</v>
      </c>
      <c r="E6" s="7">
        <f>D6/D$9</f>
        <v>0.7750909117072959</v>
      </c>
    </row>
    <row r="7" spans="1:5" ht="12.75">
      <c r="A7" s="1" t="s">
        <v>30</v>
      </c>
      <c r="B7" s="6">
        <v>114562</v>
      </c>
      <c r="C7" s="7">
        <f>B7/B$9</f>
        <v>0.13947384119787629</v>
      </c>
      <c r="D7" s="14">
        <v>33657353642</v>
      </c>
      <c r="E7" s="7">
        <f>D7/D$9</f>
        <v>0.224909088292704</v>
      </c>
    </row>
    <row r="9" spans="1:7" ht="12.75">
      <c r="A9" s="9" t="s">
        <v>12</v>
      </c>
      <c r="B9" s="10">
        <f>SUM(B6:B7)</f>
        <v>821387</v>
      </c>
      <c r="C9" s="29">
        <f>SUM(C6:C7)</f>
        <v>1</v>
      </c>
      <c r="D9" s="15">
        <f>SUM(D6:D7)</f>
        <v>149648704272</v>
      </c>
      <c r="E9" s="29">
        <f>SUM(E6:E7)</f>
        <v>1</v>
      </c>
      <c r="G9" s="54">
        <f>+D9/1000000000</f>
        <v>149.648704272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46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102901</v>
      </c>
      <c r="C5" s="7">
        <f>B5/B$13</f>
        <v>0.9190132983236432</v>
      </c>
      <c r="D5" s="6">
        <v>821387</v>
      </c>
      <c r="E5" s="7">
        <f>D5/D$13</f>
        <v>0.9271706849590307</v>
      </c>
      <c r="F5" s="14">
        <v>149648704272</v>
      </c>
      <c r="G5" s="7">
        <f>F5/F$13</f>
        <v>0.47300089205650386</v>
      </c>
      <c r="H5" s="14">
        <f>IF(D5=0,"-",+F5/D5)</f>
        <v>182190.25169865118</v>
      </c>
      <c r="I5" s="25"/>
    </row>
    <row r="6" spans="1:8" ht="12.75">
      <c r="A6" s="51" t="s">
        <v>6</v>
      </c>
      <c r="B6" s="6">
        <v>1005</v>
      </c>
      <c r="C6" s="7">
        <f aca="true" t="shared" si="0" ref="C6:C11">B6/B$13</f>
        <v>0.008975698630871045</v>
      </c>
      <c r="D6" s="6">
        <v>4446</v>
      </c>
      <c r="E6" s="7">
        <f aca="true" t="shared" si="1" ref="E6:E11">D6/D$13</f>
        <v>0.0050185854722899804</v>
      </c>
      <c r="F6" s="14">
        <v>4159618023</v>
      </c>
      <c r="G6" s="7">
        <f aca="true" t="shared" si="2" ref="G6:G11">F6/F$13</f>
        <v>0.013147477922142227</v>
      </c>
      <c r="H6" s="14">
        <f aca="true" t="shared" si="3" ref="H6:H11">IF(D6=0,"-",+F6/D6)</f>
        <v>935586.5998650473</v>
      </c>
    </row>
    <row r="7" spans="1:8" ht="12.75">
      <c r="A7" s="51" t="s">
        <v>7</v>
      </c>
      <c r="B7" s="6">
        <v>162</v>
      </c>
      <c r="C7" s="7">
        <f t="shared" si="0"/>
        <v>0.0014468290330359296</v>
      </c>
      <c r="D7" s="6">
        <v>1542</v>
      </c>
      <c r="E7" s="7">
        <f t="shared" si="1"/>
        <v>0.0017405890234528003</v>
      </c>
      <c r="F7" s="14">
        <v>2424403646</v>
      </c>
      <c r="G7" s="7">
        <f t="shared" si="2"/>
        <v>0.007662913573770261</v>
      </c>
      <c r="H7" s="14">
        <f t="shared" si="3"/>
        <v>1572246.2036316472</v>
      </c>
    </row>
    <row r="8" spans="1:8" ht="12.75">
      <c r="A8" s="51" t="s">
        <v>8</v>
      </c>
      <c r="B8" s="6">
        <v>317</v>
      </c>
      <c r="C8" s="7">
        <f t="shared" si="0"/>
        <v>0.002831140762175245</v>
      </c>
      <c r="D8" s="6">
        <v>4420</v>
      </c>
      <c r="E8" s="7">
        <f t="shared" si="1"/>
        <v>0.0049892370192356535</v>
      </c>
      <c r="F8" s="14">
        <v>2301296685</v>
      </c>
      <c r="G8" s="7">
        <f t="shared" si="2"/>
        <v>0.007273804275065425</v>
      </c>
      <c r="H8" s="14">
        <f t="shared" si="3"/>
        <v>520655.35859728506</v>
      </c>
    </row>
    <row r="9" spans="1:8" ht="12.75">
      <c r="A9" s="51" t="s">
        <v>9</v>
      </c>
      <c r="B9" s="6">
        <v>6019</v>
      </c>
      <c r="C9" s="7">
        <f t="shared" si="0"/>
        <v>0.053755950307674445</v>
      </c>
      <c r="D9" s="6">
        <v>47927</v>
      </c>
      <c r="E9" s="7">
        <f t="shared" si="1"/>
        <v>0.05409935805902877</v>
      </c>
      <c r="F9" s="14">
        <v>107245127887</v>
      </c>
      <c r="G9" s="7">
        <f t="shared" si="2"/>
        <v>0.33897414218210586</v>
      </c>
      <c r="H9" s="14">
        <f t="shared" si="3"/>
        <v>2237676.630855259</v>
      </c>
    </row>
    <row r="10" spans="1:8" ht="12.75">
      <c r="A10" s="51" t="s">
        <v>10</v>
      </c>
      <c r="B10" s="6">
        <v>1205</v>
      </c>
      <c r="C10" s="7">
        <f t="shared" si="0"/>
        <v>0.010761907313631452</v>
      </c>
      <c r="D10" s="6">
        <v>2728</v>
      </c>
      <c r="E10" s="7">
        <f t="shared" si="1"/>
        <v>0.003079329997392503</v>
      </c>
      <c r="F10" s="14">
        <v>45470612000</v>
      </c>
      <c r="G10" s="7">
        <f t="shared" si="2"/>
        <v>0.1437208570764709</v>
      </c>
      <c r="H10" s="14">
        <f t="shared" si="3"/>
        <v>16668112.903225806</v>
      </c>
    </row>
    <row r="11" spans="1:8" ht="12.75">
      <c r="A11" s="51" t="s">
        <v>11</v>
      </c>
      <c r="B11" s="6">
        <v>360</v>
      </c>
      <c r="C11" s="7">
        <f t="shared" si="0"/>
        <v>0.0032151756289687324</v>
      </c>
      <c r="D11" s="6">
        <v>3457</v>
      </c>
      <c r="E11" s="7">
        <f t="shared" si="1"/>
        <v>0.003902215469569605</v>
      </c>
      <c r="F11" s="14">
        <v>5131679436</v>
      </c>
      <c r="G11" s="7">
        <f t="shared" si="2"/>
        <v>0.016219912913941443</v>
      </c>
      <c r="H11" s="14">
        <f t="shared" si="3"/>
        <v>1484431.4249349146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111969</v>
      </c>
      <c r="C13" s="11">
        <f t="shared" si="4"/>
        <v>1</v>
      </c>
      <c r="D13" s="10">
        <f t="shared" si="4"/>
        <v>885907</v>
      </c>
      <c r="E13" s="12">
        <f t="shared" si="4"/>
        <v>0.9999999999999999</v>
      </c>
      <c r="F13" s="15">
        <f t="shared" si="4"/>
        <v>316381441949</v>
      </c>
      <c r="G13" s="12">
        <f t="shared" si="4"/>
        <v>0.9999999999999999</v>
      </c>
      <c r="H13" s="15">
        <f>F13/D13</f>
        <v>357127.14985771646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56096</v>
      </c>
      <c r="C16" s="7">
        <f aca="true" t="shared" si="5" ref="C16:C22">B16/B$24</f>
        <v>0.9640310024231384</v>
      </c>
      <c r="D16" s="6">
        <v>228723</v>
      </c>
      <c r="E16" s="7">
        <f aca="true" t="shared" si="6" ref="E16:E22">D16/D$24</f>
        <v>0.9637502844189005</v>
      </c>
      <c r="F16" s="20">
        <v>43258795404</v>
      </c>
      <c r="G16" s="7">
        <f aca="true" t="shared" si="7" ref="G16:G22">F16/F$24</f>
        <v>0.8493361482522335</v>
      </c>
      <c r="H16" s="20">
        <f aca="true" t="shared" si="8" ref="H16:H22">IF(D16=0,"-",+F16/D16)</f>
        <v>189131.8118597605</v>
      </c>
      <c r="J16" s="8"/>
      <c r="M16" s="1"/>
      <c r="N16" s="1"/>
    </row>
    <row r="17" spans="1:14" ht="12.75">
      <c r="A17" s="1" t="s">
        <v>6</v>
      </c>
      <c r="B17" s="6">
        <v>375</v>
      </c>
      <c r="C17" s="7">
        <f t="shared" si="5"/>
        <v>0.006444517004932203</v>
      </c>
      <c r="D17" s="6">
        <v>997</v>
      </c>
      <c r="E17" s="7">
        <f t="shared" si="6"/>
        <v>0.00420097250195933</v>
      </c>
      <c r="F17" s="20">
        <v>514496363</v>
      </c>
      <c r="G17" s="7">
        <f t="shared" si="7"/>
        <v>0.010101537852803844</v>
      </c>
      <c r="H17" s="20">
        <f t="shared" si="8"/>
        <v>516044.4964894684</v>
      </c>
      <c r="J17" s="8"/>
      <c r="M17" s="1"/>
      <c r="N17" s="1"/>
    </row>
    <row r="18" spans="1:14" ht="12.75">
      <c r="A18" s="1" t="s">
        <v>7</v>
      </c>
      <c r="B18" s="6">
        <v>38</v>
      </c>
      <c r="C18" s="7">
        <f t="shared" si="5"/>
        <v>0.00065304438983313</v>
      </c>
      <c r="D18" s="6">
        <v>278</v>
      </c>
      <c r="E18" s="7">
        <f t="shared" si="6"/>
        <v>0.0011713845090719096</v>
      </c>
      <c r="F18" s="20">
        <v>305961912</v>
      </c>
      <c r="G18" s="7">
        <f t="shared" si="7"/>
        <v>0.0060072063824953385</v>
      </c>
      <c r="H18" s="20">
        <f t="shared" si="8"/>
        <v>1100582.417266187</v>
      </c>
      <c r="J18" s="8"/>
      <c r="M18" s="1"/>
      <c r="N18" s="1"/>
    </row>
    <row r="19" spans="1:14" ht="12.75">
      <c r="A19" s="1" t="s">
        <v>8</v>
      </c>
      <c r="B19" s="6">
        <v>178</v>
      </c>
      <c r="C19" s="7">
        <f t="shared" si="5"/>
        <v>0.0030589974050078193</v>
      </c>
      <c r="D19" s="6">
        <v>1185</v>
      </c>
      <c r="E19" s="7">
        <f t="shared" si="6"/>
        <v>0.004993131810252564</v>
      </c>
      <c r="F19" s="20">
        <v>466618000</v>
      </c>
      <c r="G19" s="7">
        <f t="shared" si="7"/>
        <v>0.009161501866242781</v>
      </c>
      <c r="H19" s="20">
        <f t="shared" si="8"/>
        <v>393770.4641350211</v>
      </c>
      <c r="J19" s="8"/>
      <c r="M19" s="1"/>
      <c r="N19" s="1"/>
    </row>
    <row r="20" spans="1:14" ht="12.75">
      <c r="A20" s="1" t="s">
        <v>9</v>
      </c>
      <c r="B20" s="6">
        <v>1373</v>
      </c>
      <c r="C20" s="7">
        <f t="shared" si="5"/>
        <v>0.023595524927391774</v>
      </c>
      <c r="D20" s="6">
        <v>5681</v>
      </c>
      <c r="E20" s="7">
        <f t="shared" si="6"/>
        <v>0.02393753739581841</v>
      </c>
      <c r="F20" s="20">
        <v>5764352167</v>
      </c>
      <c r="G20" s="7">
        <f t="shared" si="7"/>
        <v>0.11317635225313023</v>
      </c>
      <c r="H20" s="20">
        <f t="shared" si="8"/>
        <v>1014672.094173561</v>
      </c>
      <c r="J20" s="8"/>
      <c r="M20" s="1"/>
      <c r="N20" s="1"/>
    </row>
    <row r="21" spans="1:14" ht="12.75">
      <c r="A21" s="1" t="s">
        <v>10</v>
      </c>
      <c r="B21" s="6">
        <v>2</v>
      </c>
      <c r="C21" s="7">
        <f t="shared" si="5"/>
        <v>3.437075735963842E-05</v>
      </c>
      <c r="D21" s="6">
        <v>2</v>
      </c>
      <c r="E21" s="7">
        <f t="shared" si="6"/>
        <v>8.427226683970573E-06</v>
      </c>
      <c r="F21" s="20">
        <v>32520000</v>
      </c>
      <c r="G21" s="7">
        <f t="shared" si="7"/>
        <v>0.0006384923871136888</v>
      </c>
      <c r="H21" s="20">
        <f t="shared" si="8"/>
        <v>16260000</v>
      </c>
      <c r="J21" s="8"/>
      <c r="M21" s="1"/>
      <c r="N21" s="1"/>
    </row>
    <row r="22" spans="1:14" ht="12.75">
      <c r="A22" s="1" t="s">
        <v>11</v>
      </c>
      <c r="B22" s="6">
        <v>127</v>
      </c>
      <c r="C22" s="7">
        <f t="shared" si="5"/>
        <v>0.00218254309233704</v>
      </c>
      <c r="D22" s="6">
        <v>460</v>
      </c>
      <c r="E22" s="7">
        <f t="shared" si="6"/>
        <v>0.0019382621373132316</v>
      </c>
      <c r="F22" s="20">
        <v>589735000</v>
      </c>
      <c r="G22" s="7">
        <f t="shared" si="7"/>
        <v>0.011578761005980667</v>
      </c>
      <c r="H22" s="20">
        <f t="shared" si="8"/>
        <v>1282032.608695652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58189</v>
      </c>
      <c r="C24" s="11">
        <f t="shared" si="9"/>
        <v>1.0000000000000002</v>
      </c>
      <c r="D24" s="10">
        <f t="shared" si="9"/>
        <v>237326</v>
      </c>
      <c r="E24" s="11">
        <f t="shared" si="9"/>
        <v>0.9999999999999998</v>
      </c>
      <c r="F24" s="21">
        <f t="shared" si="9"/>
        <v>50932478846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102699</v>
      </c>
      <c r="C27" s="7">
        <f>B27/B$35</f>
        <v>0.9190149352566913</v>
      </c>
      <c r="D27" s="6">
        <v>592664</v>
      </c>
      <c r="E27" s="7">
        <f>D27/D$35</f>
        <v>0.9137856335600334</v>
      </c>
      <c r="F27" s="20">
        <v>106389908868</v>
      </c>
      <c r="G27" s="7">
        <f>F27/F$35</f>
        <v>0.40079233169473105</v>
      </c>
      <c r="H27" s="20">
        <f aca="true" t="shared" si="10" ref="H27:H33">IF(D27=0,"-",+F27/D27)</f>
        <v>179511.34009826815</v>
      </c>
      <c r="J27" s="8"/>
    </row>
    <row r="28" spans="1:10" ht="12.75">
      <c r="A28" s="1" t="s">
        <v>6</v>
      </c>
      <c r="B28" s="6">
        <v>1000</v>
      </c>
      <c r="C28" s="7">
        <f aca="true" t="shared" si="11" ref="C28:C33">B28/B$35</f>
        <v>0.008948625938487146</v>
      </c>
      <c r="D28" s="6">
        <v>3449</v>
      </c>
      <c r="E28" s="7">
        <f aca="true" t="shared" si="12" ref="E28:E33">D28/D$35</f>
        <v>0.005317762931692418</v>
      </c>
      <c r="F28" s="20">
        <v>3645121660</v>
      </c>
      <c r="G28" s="7">
        <f aca="true" t="shared" si="13" ref="G28:G33">F28/F$35</f>
        <v>0.01373191146572915</v>
      </c>
      <c r="H28" s="20">
        <f t="shared" si="10"/>
        <v>1056863.3400985794</v>
      </c>
      <c r="J28" s="8"/>
    </row>
    <row r="29" spans="1:10" ht="12.75">
      <c r="A29" s="1" t="s">
        <v>7</v>
      </c>
      <c r="B29" s="6">
        <v>162</v>
      </c>
      <c r="C29" s="7">
        <f t="shared" si="11"/>
        <v>0.0014496774020349176</v>
      </c>
      <c r="D29" s="6">
        <v>1264</v>
      </c>
      <c r="E29" s="7">
        <f t="shared" si="12"/>
        <v>0.0019488699175584853</v>
      </c>
      <c r="F29" s="20">
        <v>2118441734</v>
      </c>
      <c r="G29" s="7">
        <f t="shared" si="13"/>
        <v>0.007980599016986924</v>
      </c>
      <c r="H29" s="20">
        <f t="shared" si="10"/>
        <v>1675982.384493671</v>
      </c>
      <c r="J29" s="8"/>
    </row>
    <row r="30" spans="1:10" ht="12.75">
      <c r="A30" s="1" t="s">
        <v>8</v>
      </c>
      <c r="B30" s="6">
        <v>317</v>
      </c>
      <c r="C30" s="7">
        <f t="shared" si="11"/>
        <v>0.002836714422500425</v>
      </c>
      <c r="D30" s="6">
        <v>3235</v>
      </c>
      <c r="E30" s="7">
        <f t="shared" si="12"/>
        <v>0.0049878118538779275</v>
      </c>
      <c r="F30" s="20">
        <v>1834678685</v>
      </c>
      <c r="G30" s="7">
        <f t="shared" si="13"/>
        <v>0.006911606146632807</v>
      </c>
      <c r="H30" s="20">
        <f t="shared" si="10"/>
        <v>567134.0602782071</v>
      </c>
      <c r="J30" s="8"/>
    </row>
    <row r="31" spans="1:10" ht="12.75">
      <c r="A31" s="1" t="s">
        <v>9</v>
      </c>
      <c r="B31" s="6">
        <v>6009</v>
      </c>
      <c r="C31" s="7">
        <f t="shared" si="11"/>
        <v>0.053772293264369254</v>
      </c>
      <c r="D31" s="6">
        <v>42246</v>
      </c>
      <c r="E31" s="7">
        <f t="shared" si="12"/>
        <v>0.06513604314649982</v>
      </c>
      <c r="F31" s="20">
        <v>101480775720</v>
      </c>
      <c r="G31" s="7">
        <f t="shared" si="13"/>
        <v>0.3822986329791134</v>
      </c>
      <c r="H31" s="20">
        <f t="shared" si="10"/>
        <v>2402139.272830564</v>
      </c>
      <c r="J31" s="8"/>
    </row>
    <row r="32" spans="1:10" ht="12.75">
      <c r="A32" s="1" t="s">
        <v>10</v>
      </c>
      <c r="B32" s="6">
        <v>1204</v>
      </c>
      <c r="C32" s="7">
        <f t="shared" si="11"/>
        <v>0.010774145629938522</v>
      </c>
      <c r="D32" s="6">
        <v>2726</v>
      </c>
      <c r="E32" s="7">
        <f t="shared" si="12"/>
        <v>0.004203021673468695</v>
      </c>
      <c r="F32" s="20">
        <v>45438092000</v>
      </c>
      <c r="G32" s="7">
        <f t="shared" si="13"/>
        <v>0.17117449421857048</v>
      </c>
      <c r="H32" s="20">
        <f t="shared" si="10"/>
        <v>16668412.325752018</v>
      </c>
      <c r="J32" s="8"/>
    </row>
    <row r="33" spans="1:10" ht="12.75">
      <c r="A33" s="1" t="s">
        <v>11</v>
      </c>
      <c r="B33" s="6">
        <v>358</v>
      </c>
      <c r="C33" s="7">
        <f t="shared" si="11"/>
        <v>0.003203608085978398</v>
      </c>
      <c r="D33" s="6">
        <v>2997</v>
      </c>
      <c r="E33" s="7">
        <f t="shared" si="12"/>
        <v>0.004620856916869288</v>
      </c>
      <c r="F33" s="20">
        <v>4541944436</v>
      </c>
      <c r="G33" s="7">
        <f t="shared" si="13"/>
        <v>0.01711042447823624</v>
      </c>
      <c r="H33" s="20">
        <f t="shared" si="10"/>
        <v>1515496.975642309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111749</v>
      </c>
      <c r="C35" s="11">
        <f t="shared" si="14"/>
        <v>1</v>
      </c>
      <c r="D35" s="10">
        <f t="shared" si="14"/>
        <v>648581</v>
      </c>
      <c r="E35" s="11">
        <f t="shared" si="14"/>
        <v>1</v>
      </c>
      <c r="F35" s="21">
        <f t="shared" si="14"/>
        <v>265448963103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94216</v>
      </c>
      <c r="C38" s="7">
        <f aca="true" t="shared" si="15" ref="C38:C44">B38/B$46</f>
        <v>0.9210765575966136</v>
      </c>
      <c r="D38" s="6">
        <v>451387</v>
      </c>
      <c r="E38" s="7">
        <f aca="true" t="shared" si="16" ref="E38:E44">D38/D$46</f>
        <v>0.9475495042750114</v>
      </c>
      <c r="F38" s="20">
        <v>66360343006</v>
      </c>
      <c r="G38" s="7">
        <f aca="true" t="shared" si="17" ref="G38:G44">F38/F$46</f>
        <v>0.41283990058385256</v>
      </c>
      <c r="H38" s="20">
        <f aca="true" t="shared" si="18" ref="H38:H44">IF(D38=0,"-",+F38/D38)</f>
        <v>147014.29816543232</v>
      </c>
      <c r="J38" s="8"/>
      <c r="N38" s="1"/>
    </row>
    <row r="39" spans="1:14" ht="12.75">
      <c r="A39" s="1" t="s">
        <v>6</v>
      </c>
      <c r="B39" s="6">
        <v>983</v>
      </c>
      <c r="C39" s="7">
        <f t="shared" si="15"/>
        <v>0.009610026493562358</v>
      </c>
      <c r="D39" s="6">
        <v>3071</v>
      </c>
      <c r="E39" s="7">
        <f t="shared" si="16"/>
        <v>0.006446629007101578</v>
      </c>
      <c r="F39" s="20">
        <v>3325960660</v>
      </c>
      <c r="G39" s="7">
        <f t="shared" si="17"/>
        <v>0.02069141306421602</v>
      </c>
      <c r="H39" s="20">
        <f t="shared" si="18"/>
        <v>1083022.0319114295</v>
      </c>
      <c r="J39" s="8"/>
      <c r="N39" s="1"/>
    </row>
    <row r="40" spans="1:14" ht="12.75">
      <c r="A40" s="1" t="s">
        <v>7</v>
      </c>
      <c r="B40" s="6">
        <v>161</v>
      </c>
      <c r="C40" s="7">
        <f t="shared" si="15"/>
        <v>0.0015739717858225225</v>
      </c>
      <c r="D40" s="6">
        <v>1020</v>
      </c>
      <c r="E40" s="7">
        <f t="shared" si="16"/>
        <v>0.002141179285979684</v>
      </c>
      <c r="F40" s="20">
        <v>1620526734</v>
      </c>
      <c r="G40" s="7">
        <f t="shared" si="17"/>
        <v>0.010081594902207568</v>
      </c>
      <c r="H40" s="20">
        <f t="shared" si="18"/>
        <v>1588751.7</v>
      </c>
      <c r="J40" s="8"/>
      <c r="N40" s="1"/>
    </row>
    <row r="41" spans="1:14" ht="12.75">
      <c r="A41" s="1" t="s">
        <v>8</v>
      </c>
      <c r="B41" s="6">
        <v>294</v>
      </c>
      <c r="C41" s="7">
        <f t="shared" si="15"/>
        <v>0.0028742093480237365</v>
      </c>
      <c r="D41" s="6">
        <v>2382</v>
      </c>
      <c r="E41" s="7">
        <f t="shared" si="16"/>
        <v>0.0050002833913760855</v>
      </c>
      <c r="F41" s="20">
        <v>1203196685</v>
      </c>
      <c r="G41" s="7">
        <f t="shared" si="17"/>
        <v>0.007485307901035248</v>
      </c>
      <c r="H41" s="20">
        <f t="shared" si="18"/>
        <v>505120.3547439127</v>
      </c>
      <c r="J41" s="8"/>
      <c r="N41" s="1"/>
    </row>
    <row r="42" spans="1:14" ht="12.75">
      <c r="A42" s="1" t="s">
        <v>9</v>
      </c>
      <c r="B42" s="6">
        <v>5123</v>
      </c>
      <c r="C42" s="7">
        <f t="shared" si="15"/>
        <v>0.05008358670042722</v>
      </c>
      <c r="D42" s="6">
        <v>15475</v>
      </c>
      <c r="E42" s="7">
        <f t="shared" si="16"/>
        <v>0.03248504848091727</v>
      </c>
      <c r="F42" s="20">
        <v>53599015258</v>
      </c>
      <c r="G42" s="7">
        <f t="shared" si="17"/>
        <v>0.33344933326376</v>
      </c>
      <c r="H42" s="20">
        <f t="shared" si="18"/>
        <v>3463587.4157027462</v>
      </c>
      <c r="J42" s="8"/>
      <c r="N42" s="1"/>
    </row>
    <row r="43" spans="1:14" ht="12.75">
      <c r="A43" s="1" t="s">
        <v>10</v>
      </c>
      <c r="B43" s="6">
        <v>1180</v>
      </c>
      <c r="C43" s="7">
        <f t="shared" si="15"/>
        <v>0.011535942281183705</v>
      </c>
      <c r="D43" s="6">
        <v>2094</v>
      </c>
      <c r="E43" s="7">
        <f t="shared" si="16"/>
        <v>0.004395715122393586</v>
      </c>
      <c r="F43" s="20">
        <v>32083747000</v>
      </c>
      <c r="G43" s="7">
        <f t="shared" si="17"/>
        <v>0.19959889177546725</v>
      </c>
      <c r="H43" s="20">
        <f t="shared" si="18"/>
        <v>15321751.193887297</v>
      </c>
      <c r="J43" s="8"/>
      <c r="N43" s="1"/>
    </row>
    <row r="44" spans="1:14" ht="12.75">
      <c r="A44" s="1" t="s">
        <v>11</v>
      </c>
      <c r="B44" s="6">
        <v>332</v>
      </c>
      <c r="C44" s="7">
        <f t="shared" si="15"/>
        <v>0.003245705794366941</v>
      </c>
      <c r="D44" s="6">
        <v>944</v>
      </c>
      <c r="E44" s="7">
        <f t="shared" si="16"/>
        <v>0.0019816404372204133</v>
      </c>
      <c r="F44" s="20">
        <v>2548318559</v>
      </c>
      <c r="G44" s="7">
        <f t="shared" si="17"/>
        <v>0.01585355850946137</v>
      </c>
      <c r="H44" s="20">
        <f t="shared" si="18"/>
        <v>2699489.998940678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102289</v>
      </c>
      <c r="C46" s="11">
        <f t="shared" si="19"/>
        <v>1</v>
      </c>
      <c r="D46" s="10">
        <f t="shared" si="19"/>
        <v>476373</v>
      </c>
      <c r="E46" s="11">
        <f t="shared" si="19"/>
        <v>0.9999999999999999</v>
      </c>
      <c r="F46" s="10">
        <f t="shared" si="19"/>
        <v>160741107902</v>
      </c>
      <c r="G46" s="11">
        <f t="shared" si="19"/>
        <v>0.9999999999999999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84497</v>
      </c>
      <c r="C49" s="7">
        <f aca="true" t="shared" si="20" ref="C49:C55">B49/B$57</f>
        <v>0.9333487976494239</v>
      </c>
      <c r="D49" s="6">
        <v>141277</v>
      </c>
      <c r="E49" s="7">
        <f aca="true" t="shared" si="21" ref="E49:E55">D49/D$57</f>
        <v>0.8203858125058069</v>
      </c>
      <c r="F49" s="20">
        <v>40029565862</v>
      </c>
      <c r="G49" s="7">
        <f aca="true" t="shared" si="22" ref="G49:G55">F49/F$57</f>
        <v>0.3822976393237945</v>
      </c>
      <c r="H49" s="20">
        <f aca="true" t="shared" si="23" ref="H49:H55">IF(D49=0,"-",+F49/D49)</f>
        <v>283340.99578841566</v>
      </c>
      <c r="J49" s="8"/>
      <c r="N49" s="1"/>
    </row>
    <row r="50" spans="1:14" ht="12.75">
      <c r="A50" s="1" t="s">
        <v>6</v>
      </c>
      <c r="B50" s="6">
        <v>305</v>
      </c>
      <c r="C50" s="7">
        <f t="shared" si="20"/>
        <v>0.0033690117197424088</v>
      </c>
      <c r="D50" s="6">
        <v>378</v>
      </c>
      <c r="E50" s="7">
        <f t="shared" si="21"/>
        <v>0.0021950199758431666</v>
      </c>
      <c r="F50" s="20">
        <v>319161000</v>
      </c>
      <c r="G50" s="7">
        <f t="shared" si="22"/>
        <v>0.0030481094220422143</v>
      </c>
      <c r="H50" s="20">
        <f t="shared" si="23"/>
        <v>844341.2698412698</v>
      </c>
      <c r="J50" s="8"/>
      <c r="N50" s="1"/>
    </row>
    <row r="51" spans="1:14" ht="12.75">
      <c r="A51" s="1" t="s">
        <v>7</v>
      </c>
      <c r="B51" s="6">
        <v>30</v>
      </c>
      <c r="C51" s="7">
        <f t="shared" si="20"/>
        <v>0.00033137820194187626</v>
      </c>
      <c r="D51" s="6">
        <v>244</v>
      </c>
      <c r="E51" s="7">
        <f t="shared" si="21"/>
        <v>0.001416891201337917</v>
      </c>
      <c r="F51" s="20">
        <v>497915000</v>
      </c>
      <c r="G51" s="7">
        <f t="shared" si="22"/>
        <v>0.00475527837948919</v>
      </c>
      <c r="H51" s="20">
        <f t="shared" si="23"/>
        <v>2040635.2459016393</v>
      </c>
      <c r="J51" s="8"/>
      <c r="N51" s="1"/>
    </row>
    <row r="52" spans="1:14" ht="12.75">
      <c r="A52" s="1" t="s">
        <v>8</v>
      </c>
      <c r="B52" s="6">
        <v>271</v>
      </c>
      <c r="C52" s="7">
        <f t="shared" si="20"/>
        <v>0.0029934497575416154</v>
      </c>
      <c r="D52" s="6">
        <v>853</v>
      </c>
      <c r="E52" s="7">
        <f t="shared" si="21"/>
        <v>0.004953312273529685</v>
      </c>
      <c r="F52" s="20">
        <v>631482000</v>
      </c>
      <c r="G52" s="7">
        <f t="shared" si="22"/>
        <v>0.006030894232221549</v>
      </c>
      <c r="H52" s="20">
        <f t="shared" si="23"/>
        <v>740307.1512309496</v>
      </c>
      <c r="J52" s="8"/>
      <c r="N52" s="1"/>
    </row>
    <row r="53" spans="1:14" ht="12.75">
      <c r="A53" s="1" t="s">
        <v>9</v>
      </c>
      <c r="B53" s="6">
        <v>4723</v>
      </c>
      <c r="C53" s="7">
        <f t="shared" si="20"/>
        <v>0.05216997492571605</v>
      </c>
      <c r="D53" s="6">
        <v>26771</v>
      </c>
      <c r="E53" s="7">
        <f t="shared" si="21"/>
        <v>0.1554573538976122</v>
      </c>
      <c r="F53" s="20">
        <v>47881760462</v>
      </c>
      <c r="G53" s="7">
        <f t="shared" si="22"/>
        <v>0.457289096124497</v>
      </c>
      <c r="H53" s="20">
        <f t="shared" si="23"/>
        <v>1788568.244070076</v>
      </c>
      <c r="J53" s="8"/>
      <c r="N53" s="1"/>
    </row>
    <row r="54" spans="1:14" ht="12.75">
      <c r="A54" s="1" t="s">
        <v>10</v>
      </c>
      <c r="B54" s="6">
        <v>451</v>
      </c>
      <c r="C54" s="7">
        <f t="shared" si="20"/>
        <v>0.004981718969192873</v>
      </c>
      <c r="D54" s="6">
        <v>632</v>
      </c>
      <c r="E54" s="7">
        <f t="shared" si="21"/>
        <v>0.003669980488711326</v>
      </c>
      <c r="F54" s="20">
        <v>13354345000</v>
      </c>
      <c r="G54" s="7">
        <f t="shared" si="22"/>
        <v>0.1275390941239761</v>
      </c>
      <c r="H54" s="20">
        <f t="shared" si="23"/>
        <v>21130292.721518986</v>
      </c>
      <c r="J54" s="8"/>
      <c r="N54" s="1"/>
    </row>
    <row r="55" spans="1:14" ht="12.75">
      <c r="A55" s="1" t="s">
        <v>11</v>
      </c>
      <c r="B55" s="6">
        <v>254</v>
      </c>
      <c r="C55" s="7">
        <f t="shared" si="20"/>
        <v>0.002805668776441219</v>
      </c>
      <c r="D55" s="6">
        <v>2053</v>
      </c>
      <c r="E55" s="7">
        <f t="shared" si="21"/>
        <v>0.011921629657158785</v>
      </c>
      <c r="F55" s="20">
        <v>1993625877</v>
      </c>
      <c r="G55" s="7">
        <f t="shared" si="22"/>
        <v>0.019039888393979444</v>
      </c>
      <c r="H55" s="20">
        <f t="shared" si="23"/>
        <v>971079.3360935217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90531</v>
      </c>
      <c r="C57" s="11">
        <f t="shared" si="24"/>
        <v>0.9999999999999998</v>
      </c>
      <c r="D57" s="10">
        <f t="shared" si="24"/>
        <v>172208</v>
      </c>
      <c r="E57" s="11">
        <f t="shared" si="24"/>
        <v>1</v>
      </c>
      <c r="F57" s="10">
        <f t="shared" si="24"/>
        <v>104707855201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kgrace</cp:lastModifiedBy>
  <cp:lastPrinted>2001-02-08T21:22:29Z</cp:lastPrinted>
  <dcterms:created xsi:type="dcterms:W3CDTF">2000-09-06T18:30:25Z</dcterms:created>
  <dcterms:modified xsi:type="dcterms:W3CDTF">2009-03-02T18:32:04Z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