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<sst xmlns="http://schemas.openxmlformats.org/spreadsheetml/2006/main" count="117" uniqueCount="50">
  <si>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</si>
  <si>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</si>
  <si>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</si>
  <si>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</si>
  <si>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</si>
  <si>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</si>
  <si>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</si>
  <si>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</si>
  <si>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</si>
  <si>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</si>
  <si>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</si>
  <si>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</si>
  <si>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</si>
  <si>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</si>
  <si>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</si>
  <si>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</si>
  <si>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</si>
  <si>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</si>
  <si>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</si>
  <si>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</si>
  <si>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</si>
  <si>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</si>
  <si>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</si>
  <si>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</si>
  <si>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</si>
  <si>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</si>
  <si>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</si>
  <si>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</si>
  <si>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</si>
  <si>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</si>
  <si>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</si>
  <si>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</si>
  <si>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</si>
  <si>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</si>
  <si>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</si>
  <si>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</si>
  <si>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</si>
  <si>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</si>
  <si>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</si>
  <si>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</si>
  <si>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</si>
  <si>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</si>
  <si>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</si>
  <si>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</si>
  <si>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</si>
  <si>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</si>
  <si>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</si>
  <si>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</si>
  <si>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</si>
  <si>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June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</si>
</sst>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523877</c:v>
                </c:pt>
                <c:pt idx="1">
                  <c:v>135010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658887</c:v>
                </c:pt>
                <c:pt idx="1">
                  <c:v>8142</c:v>
                </c:pt>
                <c:pt idx="2">
                  <c:v>846</c:v>
                </c:pt>
                <c:pt idx="3">
                  <c:v>3170</c:v>
                </c:pt>
                <c:pt idx="4">
                  <c:v>190728</c:v>
                </c:pt>
                <c:pt idx="5">
                  <c:v>1368</c:v>
                </c:pt>
                <c:pt idx="6">
                  <c:v>2583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191517074188</c:v>
                </c:pt>
                <c:pt idx="1">
                  <c:v>12908038734</c:v>
                </c:pt>
                <c:pt idx="2">
                  <c:v>1823064658</c:v>
                </c:pt>
                <c:pt idx="3">
                  <c:v>1656404000</c:v>
                </c:pt>
                <c:pt idx="4">
                  <c:v>447036595164</c:v>
                </c:pt>
                <c:pt idx="5">
                  <c:v>12843891000</c:v>
                </c:pt>
                <c:pt idx="6">
                  <c:v>8441240799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131115536439</c:v>
                </c:pt>
                <c:pt idx="1">
                  <c:v>60401537749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290667.55633059994</c:v>
                </c:pt>
                <c:pt idx="1">
                  <c:v>265878.31203612924</c:v>
                </c:pt>
                <c:pt idx="2">
                  <c:v>301228.891004636</c:v>
                </c:pt>
                <c:pt idx="3">
                  <c:v>265281.8310668984</c:v>
                </c:pt>
                <c:pt idx="4">
                  <c:v>393531.98302755126</c:v>
                </c:pt>
              </c:numCache>
            </c:numRef>
          </c:val>
        </c:ser>
        <c:axId val="29584041"/>
        <c:axId val="24450302"/>
      </c:barChart>
      <c:catAx>
        <c:axId val="2958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450302"/>
        <c:crosses val="autoZero"/>
        <c:auto val="1"/>
        <c:lblOffset val="100"/>
        <c:noMultiLvlLbl val="0"/>
      </c:catAx>
      <c:valAx>
        <c:axId val="24450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584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9388809.210526315</c:v>
                </c:pt>
                <c:pt idx="1">
                  <c:v>3184375</c:v>
                </c:pt>
                <c:pt idx="2">
                  <c:v>9462234.467455622</c:v>
                </c:pt>
                <c:pt idx="3">
                  <c:v>9311638.836772984</c:v>
                </c:pt>
                <c:pt idx="4">
                  <c:v>10023545.454545455</c:v>
                </c:pt>
              </c:numCache>
            </c:numRef>
          </c:val>
        </c:ser>
        <c:axId val="20797591"/>
        <c:axId val="28530500"/>
      </c:barChart>
      <c:catAx>
        <c:axId val="20797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530500"/>
        <c:crosses val="autoZero"/>
        <c:auto val="1"/>
        <c:lblOffset val="100"/>
        <c:noMultiLvlLbl val="0"/>
      </c:catAx>
      <c:valAx>
        <c:axId val="2853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797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1585364.6197494473</c:v>
                </c:pt>
                <c:pt idx="1">
                  <c:v>680709.5977443609</c:v>
                </c:pt>
                <c:pt idx="2">
                  <c:v>1905468.6913867642</c:v>
                </c:pt>
                <c:pt idx="3">
                  <c:v>1900132.4474024773</c:v>
                </c:pt>
                <c:pt idx="4">
                  <c:v>1953177.358677686</c:v>
                </c:pt>
              </c:numCache>
            </c:numRef>
          </c:val>
        </c:ser>
        <c:axId val="35721493"/>
        <c:axId val="14190938"/>
      </c:barChart>
      <c:catAx>
        <c:axId val="3572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190938"/>
        <c:crosses val="autoZero"/>
        <c:auto val="1"/>
        <c:lblOffset val="100"/>
        <c:noMultiLvlLbl val="0"/>
      </c:catAx>
      <c:valAx>
        <c:axId val="1419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721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2154922.763593381</c:v>
                </c:pt>
                <c:pt idx="1">
                  <c:v>794487.5</c:v>
                </c:pt>
                <c:pt idx="2">
                  <c:v>2472225.448979592</c:v>
                </c:pt>
                <c:pt idx="3">
                  <c:v>2611424.844331641</c:v>
                </c:pt>
                <c:pt idx="4">
                  <c:v>1606258.6842105263</c:v>
                </c:pt>
              </c:numCache>
            </c:numRef>
          </c:val>
        </c:ser>
        <c:axId val="13922211"/>
        <c:axId val="66788544"/>
      </c:barChart>
      <c:catAx>
        <c:axId val="13922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788544"/>
        <c:crosses val="autoZero"/>
        <c:auto val="1"/>
        <c:lblOffset val="100"/>
        <c:noMultiLvlLbl val="0"/>
      </c:catAx>
      <c:valAx>
        <c:axId val="66788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922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522524.9211356467</c:v>
                </c:pt>
                <c:pt idx="1">
                  <c:v>304961.18721461185</c:v>
                </c:pt>
                <c:pt idx="2">
                  <c:v>605605.0566695728</c:v>
                </c:pt>
                <c:pt idx="3">
                  <c:v>702239.263803681</c:v>
                </c:pt>
                <c:pt idx="4">
                  <c:v>434187.42442563485</c:v>
                </c:pt>
              </c:numCache>
            </c:numRef>
          </c:val>
        </c:ser>
        <c:axId val="50131905"/>
        <c:axId val="39745270"/>
      </c:barChart>
      <c:catAx>
        <c:axId val="5013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745270"/>
        <c:crosses val="autoZero"/>
        <c:auto val="1"/>
        <c:lblOffset val="100"/>
        <c:noMultiLvlLbl val="0"/>
      </c:catAx>
      <c:valAx>
        <c:axId val="3974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131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2343843.5634201583</c:v>
                </c:pt>
                <c:pt idx="1">
                  <c:v>1052348.0252384243</c:v>
                </c:pt>
                <c:pt idx="2">
                  <c:v>2646133.7233893876</c:v>
                </c:pt>
                <c:pt idx="3">
                  <c:v>2692287.538188679</c:v>
                </c:pt>
                <c:pt idx="4">
                  <c:v>2597245.2275725156</c:v>
                </c:pt>
              </c:numCache>
            </c:numRef>
          </c:val>
        </c:ser>
        <c:axId val="26124527"/>
        <c:axId val="42422652"/>
      </c:barChart>
      <c:catAx>
        <c:axId val="26124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422652"/>
        <c:crosses val="autoZero"/>
        <c:auto val="1"/>
        <c:lblOffset val="100"/>
        <c:noMultiLvlLbl val="0"/>
      </c:catAx>
      <c:valAx>
        <c:axId val="4242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124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114003</c:v>
                </c:pt>
                <c:pt idx="1">
                  <c:v>1662</c:v>
                </c:pt>
                <c:pt idx="2">
                  <c:v>262</c:v>
                </c:pt>
                <c:pt idx="3">
                  <c:v>312</c:v>
                </c:pt>
                <c:pt idx="4">
                  <c:v>10133</c:v>
                </c:pt>
                <c:pt idx="5">
                  <c:v>831</c:v>
                </c:pt>
                <c:pt idx="6">
                  <c:v>620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bcdd6d6-0571-4790-a6c8-89e0a46da31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$191.52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be91680-5d5f-48d2-9b7c-fe81a93e112a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658,887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7b70fd8-b149-433c-ab05-8aad008871d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865,724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3d2f061-c8be-4028-ab8a-437dd0b854d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$676,226,308,543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71e46e0-3fbf-4049-b05d-f009bdfd6a0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127,823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O15" sqref="O15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523877</v>
      </c>
      <c r="C6" s="7">
        <f>B6/B$9</f>
        <v>0.7950938476552125</v>
      </c>
      <c r="D6" s="14">
        <v>131115536439</v>
      </c>
      <c r="E6" s="7">
        <f>D6/D$9</f>
        <v>0.6846153900110875</v>
      </c>
    </row>
    <row r="7" spans="1:5" ht="12.75">
      <c r="A7" s="1" t="s">
        <v>30</v>
      </c>
      <c r="B7" s="6">
        <v>135010</v>
      </c>
      <c r="C7" s="7">
        <f>B7/B$9</f>
        <v>0.20490615234478748</v>
      </c>
      <c r="D7" s="14">
        <v>60401537749</v>
      </c>
      <c r="E7" s="7">
        <f>D7/D$9</f>
        <v>0.3153846099889125</v>
      </c>
    </row>
    <row r="9" spans="1:7" ht="12.75">
      <c r="A9" s="9" t="s">
        <v>12</v>
      </c>
      <c r="B9" s="10">
        <f>SUM(B6:B7)</f>
        <v>658887</v>
      </c>
      <c r="C9" s="29">
        <f>SUM(C6:C7)</f>
        <v>1</v>
      </c>
      <c r="D9" s="15">
        <f>SUM(D6:D7)</f>
        <v>191517074188</v>
      </c>
      <c r="E9" s="29">
        <f>SUM(E6:E7)</f>
        <v>1</v>
      </c>
      <c r="G9" s="54">
        <f>+D9/1000000000</f>
        <v>191.517074188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114003</v>
      </c>
      <c r="C5" s="7">
        <f>B5/B$13</f>
        <v>0.8918817427223582</v>
      </c>
      <c r="D5" s="6">
        <v>658887</v>
      </c>
      <c r="E5" s="7">
        <f>D5/D$13</f>
        <v>0.7610820538647421</v>
      </c>
      <c r="F5" s="14">
        <v>191517074188</v>
      </c>
      <c r="G5" s="7">
        <f>F5/F$13</f>
        <v>0.2832144679502983</v>
      </c>
      <c r="H5" s="14">
        <f>IF(D5=0,"-",+F5/D5)</f>
        <v>290667.55633059994</v>
      </c>
      <c r="I5" s="25"/>
    </row>
    <row r="6" spans="1:8" ht="12.75">
      <c r="A6" s="51" t="s">
        <v>6</v>
      </c>
      <c r="B6" s="6">
        <v>1662</v>
      </c>
      <c r="C6" s="7">
        <f aca="true" t="shared" si="0" ref="C6:C11">B6/B$13</f>
        <v>0.013002354818772835</v>
      </c>
      <c r="D6" s="6">
        <v>8142</v>
      </c>
      <c r="E6" s="7">
        <f aca="true" t="shared" si="1" ref="E6:E11">D6/D$13</f>
        <v>0.009404844962135738</v>
      </c>
      <c r="F6" s="14">
        <v>12908038734</v>
      </c>
      <c r="G6" s="7">
        <f aca="true" t="shared" si="2" ref="G6:G11">F6/F$13</f>
        <v>0.01908834153733491</v>
      </c>
      <c r="H6" s="14">
        <f aca="true" t="shared" si="3" ref="H6:H11">IF(D6=0,"-",+F6/D6)</f>
        <v>1585364.6197494473</v>
      </c>
    </row>
    <row r="7" spans="1:8" ht="12.75">
      <c r="A7" s="51" t="s">
        <v>7</v>
      </c>
      <c r="B7" s="6">
        <v>262</v>
      </c>
      <c r="C7" s="7">
        <f t="shared" si="0"/>
        <v>0.0020497093637295324</v>
      </c>
      <c r="D7" s="6">
        <v>846</v>
      </c>
      <c r="E7" s="7">
        <f t="shared" si="1"/>
        <v>0.0009772167573037134</v>
      </c>
      <c r="F7" s="14">
        <v>1823064658</v>
      </c>
      <c r="G7" s="7">
        <f t="shared" si="2"/>
        <v>0.0026959386746250417</v>
      </c>
      <c r="H7" s="14">
        <f t="shared" si="3"/>
        <v>2154922.763593381</v>
      </c>
    </row>
    <row r="8" spans="1:8" ht="12.75">
      <c r="A8" s="51" t="s">
        <v>8</v>
      </c>
      <c r="B8" s="6">
        <v>312</v>
      </c>
      <c r="C8" s="7">
        <f t="shared" si="0"/>
        <v>0.0024408752728382215</v>
      </c>
      <c r="D8" s="6">
        <v>3170</v>
      </c>
      <c r="E8" s="7">
        <f t="shared" si="1"/>
        <v>0.003661675083513914</v>
      </c>
      <c r="F8" s="14">
        <v>1656404000</v>
      </c>
      <c r="G8" s="7">
        <f t="shared" si="2"/>
        <v>0.0024494817475659812</v>
      </c>
      <c r="H8" s="14">
        <f t="shared" si="3"/>
        <v>522524.9211356467</v>
      </c>
    </row>
    <row r="9" spans="1:8" ht="12.75">
      <c r="A9" s="51" t="s">
        <v>9</v>
      </c>
      <c r="B9" s="6">
        <v>10133</v>
      </c>
      <c r="C9" s="7">
        <f t="shared" si="0"/>
        <v>0.07927368313996698</v>
      </c>
      <c r="D9" s="6">
        <v>190728</v>
      </c>
      <c r="E9" s="7">
        <f t="shared" si="1"/>
        <v>0.22031039915723719</v>
      </c>
      <c r="F9" s="14">
        <v>447036595164</v>
      </c>
      <c r="G9" s="7">
        <f t="shared" si="2"/>
        <v>0.661075426253656</v>
      </c>
      <c r="H9" s="14">
        <f t="shared" si="3"/>
        <v>2343843.5634201583</v>
      </c>
    </row>
    <row r="10" spans="1:8" ht="12.75">
      <c r="A10" s="51" t="s">
        <v>10</v>
      </c>
      <c r="B10" s="6">
        <v>831</v>
      </c>
      <c r="C10" s="7">
        <f t="shared" si="0"/>
        <v>0.0065011774093864175</v>
      </c>
      <c r="D10" s="6">
        <v>1368</v>
      </c>
      <c r="E10" s="7">
        <f t="shared" si="1"/>
        <v>0.0015801802884060046</v>
      </c>
      <c r="F10" s="14">
        <v>12843891000</v>
      </c>
      <c r="G10" s="7">
        <f t="shared" si="2"/>
        <v>0.018993480196997217</v>
      </c>
      <c r="H10" s="14">
        <f t="shared" si="3"/>
        <v>9388809.210526315</v>
      </c>
    </row>
    <row r="11" spans="1:8" ht="12.75">
      <c r="A11" s="51" t="s">
        <v>11</v>
      </c>
      <c r="B11" s="6">
        <v>620</v>
      </c>
      <c r="C11" s="7">
        <f t="shared" si="0"/>
        <v>0.0048504572729477485</v>
      </c>
      <c r="D11" s="6">
        <v>2583</v>
      </c>
      <c r="E11" s="7">
        <f t="shared" si="1"/>
        <v>0.002983629886661338</v>
      </c>
      <c r="F11" s="14">
        <v>8441240799</v>
      </c>
      <c r="G11" s="7">
        <f t="shared" si="2"/>
        <v>0.012482863639522591</v>
      </c>
      <c r="H11" s="14">
        <f t="shared" si="3"/>
        <v>3267998.760743322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127823</v>
      </c>
      <c r="C13" s="11">
        <f t="shared" si="4"/>
        <v>0.9999999999999999</v>
      </c>
      <c r="D13" s="10">
        <f t="shared" si="4"/>
        <v>865724</v>
      </c>
      <c r="E13" s="12">
        <f t="shared" si="4"/>
        <v>1</v>
      </c>
      <c r="F13" s="15">
        <f t="shared" si="4"/>
        <v>676226308543</v>
      </c>
      <c r="G13" s="12">
        <f t="shared" si="4"/>
        <v>1</v>
      </c>
      <c r="H13" s="15">
        <f>F13/D13</f>
        <v>781110.7333780742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60037</v>
      </c>
      <c r="C16" s="7">
        <f aca="true" t="shared" si="5" ref="C16:C22">B16/B$24</f>
        <v>0.9134297929313676</v>
      </c>
      <c r="D16" s="6">
        <v>196849</v>
      </c>
      <c r="E16" s="7">
        <f aca="true" t="shared" si="6" ref="E16:E22">D16/D$24</f>
        <v>0.8319309263493324</v>
      </c>
      <c r="F16" s="20">
        <v>52337879846</v>
      </c>
      <c r="G16" s="7">
        <f aca="true" t="shared" si="7" ref="G16:G22">F16/F$24</f>
        <v>0.5621433090244596</v>
      </c>
      <c r="H16" s="20">
        <f aca="true" t="shared" si="8" ref="H16:H22">IF(D16=0,"-",+F16/D16)</f>
        <v>265878.31203612924</v>
      </c>
      <c r="J16" s="8"/>
      <c r="M16" s="1"/>
      <c r="N16" s="1"/>
    </row>
    <row r="17" spans="1:14" ht="12.75">
      <c r="A17" s="1" t="s">
        <v>6</v>
      </c>
      <c r="B17" s="6">
        <v>726</v>
      </c>
      <c r="C17" s="7">
        <f t="shared" si="5"/>
        <v>0.011045688986261354</v>
      </c>
      <c r="D17" s="6">
        <v>2128</v>
      </c>
      <c r="E17" s="7">
        <f t="shared" si="6"/>
        <v>0.008993436650790096</v>
      </c>
      <c r="F17" s="20">
        <v>1448550024</v>
      </c>
      <c r="G17" s="7">
        <f t="shared" si="7"/>
        <v>0.015558381542676379</v>
      </c>
      <c r="H17" s="20">
        <f t="shared" si="8"/>
        <v>680709.5977443609</v>
      </c>
      <c r="J17" s="8"/>
      <c r="M17" s="1"/>
      <c r="N17" s="1"/>
    </row>
    <row r="18" spans="1:14" ht="12.75">
      <c r="A18" s="1" t="s">
        <v>7</v>
      </c>
      <c r="B18" s="6">
        <v>72</v>
      </c>
      <c r="C18" s="7">
        <f t="shared" si="5"/>
        <v>0.0010954402300424482</v>
      </c>
      <c r="D18" s="6">
        <v>160</v>
      </c>
      <c r="E18" s="7">
        <f t="shared" si="6"/>
        <v>0.0006761982444203079</v>
      </c>
      <c r="F18" s="20">
        <v>127118000</v>
      </c>
      <c r="G18" s="7">
        <f t="shared" si="7"/>
        <v>0.0013653310635973839</v>
      </c>
      <c r="H18" s="20">
        <f t="shared" si="8"/>
        <v>794487.5</v>
      </c>
      <c r="J18" s="8"/>
      <c r="M18" s="1"/>
      <c r="N18" s="1"/>
    </row>
    <row r="19" spans="1:14" ht="12.75">
      <c r="A19" s="1" t="s">
        <v>8</v>
      </c>
      <c r="B19" s="6">
        <v>163</v>
      </c>
      <c r="C19" s="7">
        <f t="shared" si="5"/>
        <v>0.0024799549652349873</v>
      </c>
      <c r="D19" s="6">
        <v>876</v>
      </c>
      <c r="E19" s="7">
        <f t="shared" si="6"/>
        <v>0.003702185388201186</v>
      </c>
      <c r="F19" s="20">
        <v>267146000</v>
      </c>
      <c r="G19" s="7">
        <f t="shared" si="7"/>
        <v>0.0028693240321259516</v>
      </c>
      <c r="H19" s="20">
        <f t="shared" si="8"/>
        <v>304961.18721461185</v>
      </c>
      <c r="J19" s="8"/>
      <c r="M19" s="1"/>
      <c r="N19" s="1"/>
    </row>
    <row r="20" spans="1:14" ht="12.75">
      <c r="A20" s="1" t="s">
        <v>9</v>
      </c>
      <c r="B20" s="6">
        <v>4591</v>
      </c>
      <c r="C20" s="7">
        <f t="shared" si="5"/>
        <v>0.06984952911284556</v>
      </c>
      <c r="D20" s="6">
        <v>36175</v>
      </c>
      <c r="E20" s="7">
        <f t="shared" si="6"/>
        <v>0.152884196824404</v>
      </c>
      <c r="F20" s="20">
        <v>38068689813</v>
      </c>
      <c r="G20" s="7">
        <f t="shared" si="7"/>
        <v>0.40888280772307767</v>
      </c>
      <c r="H20" s="20">
        <f t="shared" si="8"/>
        <v>1052348.0252384243</v>
      </c>
      <c r="J20" s="8"/>
      <c r="M20" s="1"/>
      <c r="N20" s="1"/>
    </row>
    <row r="21" spans="1:14" ht="12.75">
      <c r="A21" s="1" t="s">
        <v>10</v>
      </c>
      <c r="B21" s="6">
        <v>14</v>
      </c>
      <c r="C21" s="7">
        <f t="shared" si="5"/>
        <v>0.0002130022669526983</v>
      </c>
      <c r="D21" s="6">
        <v>16</v>
      </c>
      <c r="E21" s="7">
        <f t="shared" si="6"/>
        <v>6.761982444203079E-05</v>
      </c>
      <c r="F21" s="20">
        <v>50950000</v>
      </c>
      <c r="G21" s="7">
        <f t="shared" si="7"/>
        <v>0.0005472365651621856</v>
      </c>
      <c r="H21" s="20">
        <f t="shared" si="8"/>
        <v>3184375</v>
      </c>
      <c r="J21" s="8"/>
      <c r="M21" s="1"/>
      <c r="N21" s="1"/>
    </row>
    <row r="22" spans="1:14" ht="12.75">
      <c r="A22" s="1" t="s">
        <v>11</v>
      </c>
      <c r="B22" s="6">
        <v>124</v>
      </c>
      <c r="C22" s="7">
        <f t="shared" si="5"/>
        <v>0.0018865915072953277</v>
      </c>
      <c r="D22" s="6">
        <v>413</v>
      </c>
      <c r="E22" s="7">
        <f t="shared" si="6"/>
        <v>0.0017454367184099198</v>
      </c>
      <c r="F22" s="20">
        <v>803825000</v>
      </c>
      <c r="G22" s="7">
        <f t="shared" si="7"/>
        <v>0.008633610048900764</v>
      </c>
      <c r="H22" s="20">
        <f t="shared" si="8"/>
        <v>1946307.5060532687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65727</v>
      </c>
      <c r="C24" s="11">
        <f t="shared" si="9"/>
        <v>1</v>
      </c>
      <c r="D24" s="10">
        <f t="shared" si="9"/>
        <v>236617</v>
      </c>
      <c r="E24" s="11">
        <f t="shared" si="9"/>
        <v>1</v>
      </c>
      <c r="F24" s="21">
        <f t="shared" si="9"/>
        <v>93104158683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113376</v>
      </c>
      <c r="C27" s="7">
        <f>B27/B$35</f>
        <v>0.8915590645298271</v>
      </c>
      <c r="D27" s="6">
        <v>462038</v>
      </c>
      <c r="E27" s="7">
        <f>D27/D$35</f>
        <v>0.7344346828123038</v>
      </c>
      <c r="F27" s="20">
        <v>139179194342</v>
      </c>
      <c r="G27" s="7">
        <f>F27/F$35</f>
        <v>0.23867931337441925</v>
      </c>
      <c r="H27" s="20">
        <f aca="true" t="shared" si="10" ref="H27:H33">IF(D27=0,"-",+F27/D27)</f>
        <v>301228.891004636</v>
      </c>
      <c r="J27" s="8"/>
    </row>
    <row r="28" spans="1:10" ht="12.75">
      <c r="A28" s="1" t="s">
        <v>6</v>
      </c>
      <c r="B28" s="6">
        <v>1654</v>
      </c>
      <c r="C28" s="7">
        <f aca="true" t="shared" si="11" ref="C28:C33">B28/B$35</f>
        <v>0.013006621266690782</v>
      </c>
      <c r="D28" s="6">
        <v>6014</v>
      </c>
      <c r="E28" s="7">
        <f aca="true" t="shared" si="12" ref="E28:E33">D28/D$35</f>
        <v>0.009559582074273534</v>
      </c>
      <c r="F28" s="20">
        <v>11459488710</v>
      </c>
      <c r="G28" s="7">
        <f aca="true" t="shared" si="13" ref="G28:G33">F28/F$35</f>
        <v>0.019651952361527125</v>
      </c>
      <c r="H28" s="20">
        <f t="shared" si="10"/>
        <v>1905468.6913867642</v>
      </c>
      <c r="J28" s="8"/>
    </row>
    <row r="29" spans="1:10" ht="12.75">
      <c r="A29" s="1" t="s">
        <v>7</v>
      </c>
      <c r="B29" s="6">
        <v>260</v>
      </c>
      <c r="C29" s="7">
        <f t="shared" si="11"/>
        <v>0.0020445716622367613</v>
      </c>
      <c r="D29" s="6">
        <v>686</v>
      </c>
      <c r="E29" s="7">
        <f t="shared" si="12"/>
        <v>0.0010904345365732697</v>
      </c>
      <c r="F29" s="20">
        <v>1695946658</v>
      </c>
      <c r="G29" s="7">
        <f t="shared" si="13"/>
        <v>0.0029083900489926076</v>
      </c>
      <c r="H29" s="20">
        <f t="shared" si="10"/>
        <v>2472225.448979592</v>
      </c>
      <c r="J29" s="8"/>
    </row>
    <row r="30" spans="1:10" ht="12.75">
      <c r="A30" s="1" t="s">
        <v>8</v>
      </c>
      <c r="B30" s="6">
        <v>310</v>
      </c>
      <c r="C30" s="7">
        <f t="shared" si="11"/>
        <v>0.0024377585203592157</v>
      </c>
      <c r="D30" s="6">
        <v>2294</v>
      </c>
      <c r="E30" s="7">
        <f t="shared" si="12"/>
        <v>0.0036464385231765027</v>
      </c>
      <c r="F30" s="20">
        <v>1389258000</v>
      </c>
      <c r="G30" s="7">
        <f t="shared" si="13"/>
        <v>0.0023824476575508968</v>
      </c>
      <c r="H30" s="20">
        <f t="shared" si="10"/>
        <v>605605.0566695728</v>
      </c>
      <c r="J30" s="8"/>
    </row>
    <row r="31" spans="1:10" ht="12.75">
      <c r="A31" s="1" t="s">
        <v>9</v>
      </c>
      <c r="B31" s="6">
        <v>10127</v>
      </c>
      <c r="C31" s="7">
        <f t="shared" si="11"/>
        <v>0.07963606624412185</v>
      </c>
      <c r="D31" s="6">
        <v>154553</v>
      </c>
      <c r="E31" s="7">
        <f t="shared" si="12"/>
        <v>0.24567045033674717</v>
      </c>
      <c r="F31" s="20">
        <v>408967905351</v>
      </c>
      <c r="G31" s="7">
        <f t="shared" si="13"/>
        <v>0.7013417436624347</v>
      </c>
      <c r="H31" s="20">
        <f t="shared" si="10"/>
        <v>2646133.7233893876</v>
      </c>
      <c r="J31" s="8"/>
    </row>
    <row r="32" spans="1:10" ht="12.75">
      <c r="A32" s="1" t="s">
        <v>10</v>
      </c>
      <c r="B32" s="6">
        <v>826</v>
      </c>
      <c r="C32" s="7">
        <f t="shared" si="11"/>
        <v>0.006495446896182942</v>
      </c>
      <c r="D32" s="6">
        <v>1352</v>
      </c>
      <c r="E32" s="7">
        <f t="shared" si="12"/>
        <v>0.002149077978785803</v>
      </c>
      <c r="F32" s="20">
        <v>12792941000</v>
      </c>
      <c r="G32" s="7">
        <f t="shared" si="13"/>
        <v>0.021938698440920855</v>
      </c>
      <c r="H32" s="20">
        <f t="shared" si="10"/>
        <v>9462234.467455622</v>
      </c>
      <c r="J32" s="8"/>
    </row>
    <row r="33" spans="1:10" ht="12.75">
      <c r="A33" s="1" t="s">
        <v>11</v>
      </c>
      <c r="B33" s="6">
        <v>613</v>
      </c>
      <c r="C33" s="7">
        <f t="shared" si="11"/>
        <v>0.004820470880581287</v>
      </c>
      <c r="D33" s="6">
        <v>2170</v>
      </c>
      <c r="E33" s="7">
        <f t="shared" si="12"/>
        <v>0.0034493337381399348</v>
      </c>
      <c r="F33" s="20">
        <v>7637415799</v>
      </c>
      <c r="G33" s="7">
        <f t="shared" si="13"/>
        <v>0.013097454454154491</v>
      </c>
      <c r="H33" s="20">
        <f t="shared" si="10"/>
        <v>3519546.4511520737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127166</v>
      </c>
      <c r="C35" s="11">
        <f t="shared" si="14"/>
        <v>1.0000000000000002</v>
      </c>
      <c r="D35" s="10">
        <f t="shared" si="14"/>
        <v>629107</v>
      </c>
      <c r="E35" s="11">
        <f t="shared" si="14"/>
        <v>1</v>
      </c>
      <c r="F35" s="21">
        <f t="shared" si="14"/>
        <v>583122149860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103954</v>
      </c>
      <c r="C38" s="7">
        <f aca="true" t="shared" si="15" ref="C38:C44">B38/B$46</f>
        <v>0.8900933299083825</v>
      </c>
      <c r="D38" s="6">
        <v>332534</v>
      </c>
      <c r="E38" s="7">
        <f aca="true" t="shared" si="16" ref="E38:E44">D38/D$46</f>
        <v>0.7880027298836956</v>
      </c>
      <c r="F38" s="20">
        <v>88215228412</v>
      </c>
      <c r="G38" s="7">
        <f aca="true" t="shared" si="17" ref="G38:G44">F38/F$46</f>
        <v>0.26735078178683797</v>
      </c>
      <c r="H38" s="20">
        <f aca="true" t="shared" si="18" ref="H38:H44">IF(D38=0,"-",+F38/D38)</f>
        <v>265281.8310668984</v>
      </c>
      <c r="J38" s="8"/>
      <c r="N38" s="1"/>
    </row>
    <row r="39" spans="1:14" ht="12.75">
      <c r="A39" s="1" t="s">
        <v>6</v>
      </c>
      <c r="B39" s="6">
        <v>1581</v>
      </c>
      <c r="C39" s="7">
        <f t="shared" si="15"/>
        <v>0.013537117903930132</v>
      </c>
      <c r="D39" s="6">
        <v>5409</v>
      </c>
      <c r="E39" s="7">
        <f t="shared" si="16"/>
        <v>0.012817657039403216</v>
      </c>
      <c r="F39" s="20">
        <v>10277816408</v>
      </c>
      <c r="G39" s="7">
        <f t="shared" si="17"/>
        <v>0.03114861573454371</v>
      </c>
      <c r="H39" s="20">
        <f t="shared" si="18"/>
        <v>1900132.4474024773</v>
      </c>
      <c r="J39" s="8"/>
      <c r="N39" s="1"/>
    </row>
    <row r="40" spans="1:14" ht="12.75">
      <c r="A40" s="1" t="s">
        <v>7</v>
      </c>
      <c r="B40" s="6">
        <v>257</v>
      </c>
      <c r="C40" s="7">
        <f t="shared" si="15"/>
        <v>0.0022005308673687814</v>
      </c>
      <c r="D40" s="6">
        <v>591</v>
      </c>
      <c r="E40" s="7">
        <f t="shared" si="16"/>
        <v>0.0014004872084095584</v>
      </c>
      <c r="F40" s="20">
        <v>1543352083</v>
      </c>
      <c r="G40" s="7">
        <f t="shared" si="17"/>
        <v>0.004677382730737976</v>
      </c>
      <c r="H40" s="20">
        <f t="shared" si="18"/>
        <v>2611424.844331641</v>
      </c>
      <c r="J40" s="8"/>
      <c r="N40" s="1"/>
    </row>
    <row r="41" spans="1:14" ht="12.75">
      <c r="A41" s="1" t="s">
        <v>8</v>
      </c>
      <c r="B41" s="6">
        <v>284</v>
      </c>
      <c r="C41" s="7">
        <f t="shared" si="15"/>
        <v>0.002431715044096241</v>
      </c>
      <c r="D41" s="6">
        <v>1467</v>
      </c>
      <c r="E41" s="7">
        <f t="shared" si="16"/>
        <v>0.0034763362685902234</v>
      </c>
      <c r="F41" s="20">
        <v>1030185000</v>
      </c>
      <c r="G41" s="7">
        <f t="shared" si="17"/>
        <v>0.0031221453494259493</v>
      </c>
      <c r="H41" s="20">
        <f t="shared" si="18"/>
        <v>702239.263803681</v>
      </c>
      <c r="J41" s="8"/>
      <c r="N41" s="1"/>
    </row>
    <row r="42" spans="1:14" ht="12.75">
      <c r="A42" s="1" t="s">
        <v>9</v>
      </c>
      <c r="B42" s="6">
        <v>9369</v>
      </c>
      <c r="C42" s="7">
        <f t="shared" si="15"/>
        <v>0.08022090932442846</v>
      </c>
      <c r="D42" s="6">
        <v>79500</v>
      </c>
      <c r="E42" s="7">
        <f t="shared" si="16"/>
        <v>0.18839041128351927</v>
      </c>
      <c r="F42" s="20">
        <v>214036859286</v>
      </c>
      <c r="G42" s="7">
        <f t="shared" si="17"/>
        <v>0.6486739613035729</v>
      </c>
      <c r="H42" s="20">
        <f t="shared" si="18"/>
        <v>2692287.538188679</v>
      </c>
      <c r="J42" s="8"/>
      <c r="N42" s="1"/>
    </row>
    <row r="43" spans="1:14" ht="12.75">
      <c r="A43" s="1" t="s">
        <v>10</v>
      </c>
      <c r="B43" s="6">
        <v>819</v>
      </c>
      <c r="C43" s="7">
        <f t="shared" si="15"/>
        <v>0.007012586694066273</v>
      </c>
      <c r="D43" s="6">
        <v>1066</v>
      </c>
      <c r="E43" s="7">
        <f t="shared" si="16"/>
        <v>0.0025260902946947364</v>
      </c>
      <c r="F43" s="20">
        <v>9926207000</v>
      </c>
      <c r="G43" s="7">
        <f t="shared" si="17"/>
        <v>0.03008300550142868</v>
      </c>
      <c r="H43" s="20">
        <f t="shared" si="18"/>
        <v>9311638.836772984</v>
      </c>
      <c r="J43" s="8"/>
      <c r="N43" s="1"/>
    </row>
    <row r="44" spans="1:14" ht="12.75">
      <c r="A44" s="1" t="s">
        <v>11</v>
      </c>
      <c r="B44" s="6">
        <v>526</v>
      </c>
      <c r="C44" s="7">
        <f t="shared" si="15"/>
        <v>0.0045038102577275455</v>
      </c>
      <c r="D44" s="6">
        <v>1429</v>
      </c>
      <c r="E44" s="7">
        <f t="shared" si="16"/>
        <v>0.0033862880216874096</v>
      </c>
      <c r="F44" s="20">
        <v>4930966934</v>
      </c>
      <c r="G44" s="7">
        <f t="shared" si="17"/>
        <v>0.014944107593452858</v>
      </c>
      <c r="H44" s="20">
        <f t="shared" si="18"/>
        <v>3450641.6613016096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116790</v>
      </c>
      <c r="C46" s="11">
        <f t="shared" si="19"/>
        <v>0.9999999999999999</v>
      </c>
      <c r="D46" s="10">
        <f t="shared" si="19"/>
        <v>421996</v>
      </c>
      <c r="E46" s="11">
        <f t="shared" si="19"/>
        <v>1</v>
      </c>
      <c r="F46" s="10">
        <f t="shared" si="19"/>
        <v>329960615123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82747</v>
      </c>
      <c r="C49" s="7">
        <f aca="true" t="shared" si="20" ref="C49:C55">B49/B$57</f>
        <v>0.8903366724410635</v>
      </c>
      <c r="D49" s="6">
        <v>129504</v>
      </c>
      <c r="E49" s="7">
        <f aca="true" t="shared" si="21" ref="E49:E55">D49/D$57</f>
        <v>0.6252878891029447</v>
      </c>
      <c r="F49" s="20">
        <v>50963965930</v>
      </c>
      <c r="G49" s="7">
        <f aca="true" t="shared" si="22" ref="G49:G55">F49/F$57</f>
        <v>0.20131006862059256</v>
      </c>
      <c r="H49" s="20">
        <f aca="true" t="shared" si="23" ref="H49:H55">IF(D49=0,"-",+F49/D49)</f>
        <v>393531.98302755126</v>
      </c>
      <c r="J49" s="8"/>
      <c r="N49" s="1"/>
    </row>
    <row r="50" spans="1:14" ht="12.75">
      <c r="A50" s="1" t="s">
        <v>6</v>
      </c>
      <c r="B50" s="6">
        <v>453</v>
      </c>
      <c r="C50" s="7">
        <f t="shared" si="20"/>
        <v>0.004874164774744725</v>
      </c>
      <c r="D50" s="6">
        <v>605</v>
      </c>
      <c r="E50" s="7">
        <f t="shared" si="21"/>
        <v>0.0029211389061904003</v>
      </c>
      <c r="F50" s="20">
        <v>1181672302</v>
      </c>
      <c r="G50" s="7">
        <f t="shared" si="22"/>
        <v>0.004667661314455195</v>
      </c>
      <c r="H50" s="20">
        <f t="shared" si="23"/>
        <v>1953177.358677686</v>
      </c>
      <c r="J50" s="8"/>
      <c r="N50" s="1"/>
    </row>
    <row r="51" spans="1:14" ht="12.75">
      <c r="A51" s="1" t="s">
        <v>7</v>
      </c>
      <c r="B51" s="6">
        <v>29</v>
      </c>
      <c r="C51" s="7">
        <f t="shared" si="20"/>
        <v>0.0003120326235487793</v>
      </c>
      <c r="D51" s="6">
        <v>95</v>
      </c>
      <c r="E51" s="7">
        <f t="shared" si="21"/>
        <v>0.0004586912332034513</v>
      </c>
      <c r="F51" s="20">
        <v>152594575</v>
      </c>
      <c r="G51" s="7">
        <f t="shared" si="22"/>
        <v>0.0006027557668210724</v>
      </c>
      <c r="H51" s="20">
        <f t="shared" si="23"/>
        <v>1606258.6842105263</v>
      </c>
      <c r="J51" s="8"/>
      <c r="N51" s="1"/>
    </row>
    <row r="52" spans="1:14" ht="12.75">
      <c r="A52" s="1" t="s">
        <v>8</v>
      </c>
      <c r="B52" s="6">
        <v>254</v>
      </c>
      <c r="C52" s="7">
        <f t="shared" si="20"/>
        <v>0.0027329753924617223</v>
      </c>
      <c r="D52" s="6">
        <v>827</v>
      </c>
      <c r="E52" s="7">
        <f t="shared" si="21"/>
        <v>0.003993027893255308</v>
      </c>
      <c r="F52" s="20">
        <v>359073000</v>
      </c>
      <c r="G52" s="7">
        <f t="shared" si="22"/>
        <v>0.001418355282025871</v>
      </c>
      <c r="H52" s="20">
        <f t="shared" si="23"/>
        <v>434187.42442563485</v>
      </c>
      <c r="J52" s="8"/>
      <c r="N52" s="1"/>
    </row>
    <row r="53" spans="1:14" ht="12.75">
      <c r="A53" s="1" t="s">
        <v>9</v>
      </c>
      <c r="B53" s="6">
        <v>8854</v>
      </c>
      <c r="C53" s="7">
        <f t="shared" si="20"/>
        <v>0.09526678789313421</v>
      </c>
      <c r="D53" s="6">
        <v>75053</v>
      </c>
      <c r="E53" s="7">
        <f t="shared" si="21"/>
        <v>0.3623805592170382</v>
      </c>
      <c r="F53" s="20">
        <v>194931046065</v>
      </c>
      <c r="G53" s="7">
        <f t="shared" si="22"/>
        <v>0.769986823896871</v>
      </c>
      <c r="H53" s="20">
        <f t="shared" si="23"/>
        <v>2597245.2275725156</v>
      </c>
      <c r="J53" s="8"/>
      <c r="N53" s="1"/>
    </row>
    <row r="54" spans="1:14" ht="12.75">
      <c r="A54" s="1" t="s">
        <v>10</v>
      </c>
      <c r="B54" s="6">
        <v>241</v>
      </c>
      <c r="C54" s="7">
        <f t="shared" si="20"/>
        <v>0.002593098699146752</v>
      </c>
      <c r="D54" s="6">
        <v>286</v>
      </c>
      <c r="E54" s="7">
        <f t="shared" si="21"/>
        <v>0.0013809020283809166</v>
      </c>
      <c r="F54" s="20">
        <v>2866734000</v>
      </c>
      <c r="G54" s="7">
        <f t="shared" si="22"/>
        <v>0.011323734480351219</v>
      </c>
      <c r="H54" s="20">
        <f t="shared" si="23"/>
        <v>10023545.454545455</v>
      </c>
      <c r="J54" s="8"/>
      <c r="N54" s="1"/>
    </row>
    <row r="55" spans="1:14" ht="12.75">
      <c r="A55" s="1" t="s">
        <v>11</v>
      </c>
      <c r="B55" s="6">
        <v>361</v>
      </c>
      <c r="C55" s="7">
        <f t="shared" si="20"/>
        <v>0.003884268175900322</v>
      </c>
      <c r="D55" s="6">
        <v>741</v>
      </c>
      <c r="E55" s="7">
        <f t="shared" si="21"/>
        <v>0.00357779161898692</v>
      </c>
      <c r="F55" s="20">
        <v>2706448865</v>
      </c>
      <c r="G55" s="7">
        <f t="shared" si="22"/>
        <v>0.010690600638883106</v>
      </c>
      <c r="H55" s="20">
        <f t="shared" si="23"/>
        <v>3652427.6180836707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92939</v>
      </c>
      <c r="C57" s="11">
        <f t="shared" si="24"/>
        <v>1</v>
      </c>
      <c r="D57" s="10">
        <f t="shared" si="24"/>
        <v>207111</v>
      </c>
      <c r="E57" s="11">
        <f t="shared" si="24"/>
        <v>0.9999999999999999</v>
      </c>
      <c r="F57" s="10">
        <f t="shared" si="24"/>
        <v>253161534737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3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2007-08-03T15:25:32Z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