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<sst xmlns="http://schemas.openxmlformats.org/spreadsheetml/2006/main" count="117" uniqueCount="50">
  <si>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</si>
  <si>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</si>
  <si>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</si>
  <si>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</si>
  <si>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</si>
  <si>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</si>
  <si>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</si>
  <si>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</si>
  <si>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</si>
  <si>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</si>
  <si>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</si>
  <si>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</si>
  <si>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</si>
  <si>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</si>
  <si>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</si>
  <si>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</si>
  <si>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</si>
  <si>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</si>
  <si>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</si>
  <si>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</si>
  <si>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</si>
  <si>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</si>
  <si>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</si>
  <si>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</si>
  <si>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</si>
  <si>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</si>
  <si>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</si>
  <si>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</si>
  <si>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</si>
  <si>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</si>
  <si>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</si>
  <si>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</si>
  <si>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</si>
  <si>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</si>
  <si>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</si>
  <si>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</si>
  <si>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</si>
  <si>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</si>
  <si>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</si>
  <si>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</si>
  <si>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</si>
  <si>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</si>
  <si>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</si>
  <si>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</si>
  <si>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</si>
  <si>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</si>
  <si>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</si>
  <si>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</si>
  <si>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</si>
  <si>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June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</si>
</sst>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569474</c:v>
                </c:pt>
                <c:pt idx="1">
                  <c:v>187921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757395</c:v>
                </c:pt>
                <c:pt idx="1">
                  <c:v>6107</c:v>
                </c:pt>
                <c:pt idx="2">
                  <c:v>790</c:v>
                </c:pt>
                <c:pt idx="3">
                  <c:v>4327</c:v>
                </c:pt>
                <c:pt idx="4">
                  <c:v>91901</c:v>
                </c:pt>
                <c:pt idx="5">
                  <c:v>1776</c:v>
                </c:pt>
                <c:pt idx="6">
                  <c:v>4731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171043147049</c:v>
                </c:pt>
                <c:pt idx="1">
                  <c:v>14894429342</c:v>
                </c:pt>
                <c:pt idx="2">
                  <c:v>5005556345</c:v>
                </c:pt>
                <c:pt idx="3">
                  <c:v>2886345000</c:v>
                </c:pt>
                <c:pt idx="4">
                  <c:v>237637506941</c:v>
                </c:pt>
                <c:pt idx="5">
                  <c:v>22051968000</c:v>
                </c:pt>
                <c:pt idx="6">
                  <c:v>6402687676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117448727635</c:v>
                </c:pt>
                <c:pt idx="1">
                  <c:v>53594419414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225830.83734246992</c:v>
                </c:pt>
                <c:pt idx="1">
                  <c:v>189598.75552095778</c:v>
                </c:pt>
                <c:pt idx="2">
                  <c:v>242660.19637298086</c:v>
                </c:pt>
                <c:pt idx="3">
                  <c:v>197155.15796714553</c:v>
                </c:pt>
                <c:pt idx="4">
                  <c:v>402712.2222484256</c:v>
                </c:pt>
              </c:numCache>
            </c:numRef>
          </c:val>
        </c:ser>
        <c:axId val="25498711"/>
        <c:axId val="28161808"/>
      </c:barChart>
      <c:catAx>
        <c:axId val="2549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161808"/>
        <c:crosses val="autoZero"/>
        <c:auto val="1"/>
        <c:lblOffset val="100"/>
        <c:noMultiLvlLbl val="0"/>
      </c:catAx>
      <c:valAx>
        <c:axId val="28161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498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12416648.64864865</c:v>
                </c:pt>
                <c:pt idx="1">
                  <c:v>25140111.111111112</c:v>
                </c:pt>
                <c:pt idx="2">
                  <c:v>12351843.23712507</c:v>
                </c:pt>
                <c:pt idx="3">
                  <c:v>12477687.638786085</c:v>
                </c:pt>
                <c:pt idx="4">
                  <c:v>11943151.442307692</c:v>
                </c:pt>
              </c:numCache>
            </c:numRef>
          </c:val>
        </c:ser>
        <c:axId val="52129681"/>
        <c:axId val="66513946"/>
      </c:barChart>
      <c:catAx>
        <c:axId val="5212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513946"/>
        <c:crosses val="autoZero"/>
        <c:auto val="1"/>
        <c:lblOffset val="100"/>
        <c:noMultiLvlLbl val="0"/>
      </c:catAx>
      <c:valAx>
        <c:axId val="6651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129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2438910.9778942196</c:v>
                </c:pt>
                <c:pt idx="1">
                  <c:v>701294.3808030112</c:v>
                </c:pt>
                <c:pt idx="2">
                  <c:v>3052640.394194549</c:v>
                </c:pt>
                <c:pt idx="3">
                  <c:v>3116779.2227686257</c:v>
                </c:pt>
                <c:pt idx="4">
                  <c:v>2467769.0582959643</c:v>
                </c:pt>
              </c:numCache>
            </c:numRef>
          </c:val>
        </c:ser>
        <c:axId val="61754603"/>
        <c:axId val="18920516"/>
      </c:barChart>
      <c:catAx>
        <c:axId val="61754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920516"/>
        <c:crosses val="autoZero"/>
        <c:auto val="1"/>
        <c:lblOffset val="100"/>
        <c:noMultiLvlLbl val="0"/>
      </c:catAx>
      <c:valAx>
        <c:axId val="1892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754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6336147.272151899</c:v>
                </c:pt>
                <c:pt idx="1">
                  <c:v>1551977.937172775</c:v>
                </c:pt>
                <c:pt idx="2">
                  <c:v>7861650.348914858</c:v>
                </c:pt>
                <c:pt idx="3">
                  <c:v>5101425.862781955</c:v>
                </c:pt>
                <c:pt idx="4">
                  <c:v>29778656.71641791</c:v>
                </c:pt>
              </c:numCache>
            </c:numRef>
          </c:val>
        </c:ser>
        <c:axId val="36066917"/>
        <c:axId val="56166798"/>
      </c:barChart>
      <c:catAx>
        <c:axId val="36066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166798"/>
        <c:crosses val="autoZero"/>
        <c:auto val="1"/>
        <c:lblOffset val="100"/>
        <c:noMultiLvlLbl val="0"/>
      </c:catAx>
      <c:valAx>
        <c:axId val="5616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066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667054.5412525999</c:v>
                </c:pt>
                <c:pt idx="1">
                  <c:v>476768.01988400996</c:v>
                </c:pt>
                <c:pt idx="2">
                  <c:v>740668.5897435897</c:v>
                </c:pt>
                <c:pt idx="3">
                  <c:v>687254.5531554426</c:v>
                </c:pt>
                <c:pt idx="4">
                  <c:v>906822.1343873518</c:v>
                </c:pt>
              </c:numCache>
            </c:numRef>
          </c:val>
        </c:ser>
        <c:axId val="35739135"/>
        <c:axId val="53216760"/>
      </c:barChart>
      <c:catAx>
        <c:axId val="35739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216760"/>
        <c:crosses val="autoZero"/>
        <c:auto val="1"/>
        <c:lblOffset val="100"/>
        <c:noMultiLvlLbl val="0"/>
      </c:catAx>
      <c:valAx>
        <c:axId val="53216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739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2585798.9242880926</c:v>
                </c:pt>
                <c:pt idx="1">
                  <c:v>761500.1823486506</c:v>
                </c:pt>
                <c:pt idx="2">
                  <c:v>2983595.6201009955</c:v>
                </c:pt>
                <c:pt idx="3">
                  <c:v>3732242.726641491</c:v>
                </c:pt>
                <c:pt idx="4">
                  <c:v>2406715.8794029993</c:v>
                </c:pt>
              </c:numCache>
            </c:numRef>
          </c:val>
        </c:ser>
        <c:axId val="9188793"/>
        <c:axId val="15590274"/>
      </c:barChart>
      <c:catAx>
        <c:axId val="9188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590274"/>
        <c:crosses val="autoZero"/>
        <c:auto val="1"/>
        <c:lblOffset val="100"/>
        <c:noMultiLvlLbl val="0"/>
      </c:catAx>
      <c:valAx>
        <c:axId val="1559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188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95864</c:v>
                </c:pt>
                <c:pt idx="1">
                  <c:v>1538</c:v>
                </c:pt>
                <c:pt idx="2">
                  <c:v>240</c:v>
                </c:pt>
                <c:pt idx="3">
                  <c:v>329</c:v>
                </c:pt>
                <c:pt idx="4">
                  <c:v>7203</c:v>
                </c:pt>
                <c:pt idx="5">
                  <c:v>1066</c:v>
                </c:pt>
                <c:pt idx="6">
                  <c:v>543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d650796-4042-4151-ac2e-774daa2b4cd6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$171.04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6ce97426-52d4-41a6-b866-b6d240eef6f1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757,395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e21a3d6-d637-4bf7-b337-ff2bf5e56ce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867,027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98aa0fb-541f-47eb-ae7d-8ec9ae56768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$459,921,640,353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13d1d122-396e-4376-a126-29ab2401990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106,783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569474</v>
      </c>
      <c r="C6" s="7">
        <f>B6/B$9</f>
        <v>0.7518850797800355</v>
      </c>
      <c r="D6" s="14">
        <v>117448727635</v>
      </c>
      <c r="E6" s="7">
        <f>D6/D$9</f>
        <v>0.6866614048053827</v>
      </c>
    </row>
    <row r="7" spans="1:5" ht="12.75">
      <c r="A7" s="1" t="s">
        <v>30</v>
      </c>
      <c r="B7" s="6">
        <v>187921</v>
      </c>
      <c r="C7" s="7">
        <f>B7/B$9</f>
        <v>0.24811492021996448</v>
      </c>
      <c r="D7" s="14">
        <v>53594419414</v>
      </c>
      <c r="E7" s="7">
        <f>D7/D$9</f>
        <v>0.3133385951946172</v>
      </c>
    </row>
    <row r="9" spans="1:7" ht="12.75">
      <c r="A9" s="9" t="s">
        <v>12</v>
      </c>
      <c r="B9" s="10">
        <f>SUM(B6:B7)</f>
        <v>757395</v>
      </c>
      <c r="C9" s="29">
        <f>SUM(C6:C7)</f>
        <v>1</v>
      </c>
      <c r="D9" s="15">
        <f>SUM(D6:D7)</f>
        <v>171043147049</v>
      </c>
      <c r="E9" s="29">
        <f>SUM(E6:E7)</f>
        <v>1</v>
      </c>
      <c r="G9" s="54">
        <f>+D9/1000000000</f>
        <v>171.043147049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95864</v>
      </c>
      <c r="C5" s="7">
        <f>B5/B$13</f>
        <v>0.8977458958823034</v>
      </c>
      <c r="D5" s="6">
        <v>757395</v>
      </c>
      <c r="E5" s="7">
        <f>D5/D$13</f>
        <v>0.8735541107716369</v>
      </c>
      <c r="F5" s="14">
        <v>171043147049</v>
      </c>
      <c r="G5" s="7">
        <f>F5/F$13</f>
        <v>0.3718962798047959</v>
      </c>
      <c r="H5" s="14">
        <f>IF(D5=0,"-",+F5/D5)</f>
        <v>225830.83734246992</v>
      </c>
      <c r="I5" s="25"/>
    </row>
    <row r="6" spans="1:8" ht="12.75">
      <c r="A6" s="51" t="s">
        <v>6</v>
      </c>
      <c r="B6" s="6">
        <v>1538</v>
      </c>
      <c r="C6" s="7">
        <f aca="true" t="shared" si="0" ref="C6:C11">B6/B$13</f>
        <v>0.014403041682664843</v>
      </c>
      <c r="D6" s="6">
        <v>6107</v>
      </c>
      <c r="E6" s="7">
        <f aca="true" t="shared" si="1" ref="E6:E11">D6/D$13</f>
        <v>0.007043609945249687</v>
      </c>
      <c r="F6" s="14">
        <v>14894429342</v>
      </c>
      <c r="G6" s="7">
        <f aca="true" t="shared" si="2" ref="G6:G11">F6/F$13</f>
        <v>0.03238471086198118</v>
      </c>
      <c r="H6" s="14">
        <f aca="true" t="shared" si="3" ref="H6:H11">IF(D6=0,"-",+F6/D6)</f>
        <v>2438910.9778942196</v>
      </c>
    </row>
    <row r="7" spans="1:8" ht="12.75">
      <c r="A7" s="51" t="s">
        <v>7</v>
      </c>
      <c r="B7" s="6">
        <v>240</v>
      </c>
      <c r="C7" s="7">
        <f t="shared" si="0"/>
        <v>0.0022475487671258535</v>
      </c>
      <c r="D7" s="6">
        <v>790</v>
      </c>
      <c r="E7" s="7">
        <f t="shared" si="1"/>
        <v>0.0009111596294002378</v>
      </c>
      <c r="F7" s="14">
        <v>5005556345</v>
      </c>
      <c r="G7" s="7">
        <f t="shared" si="2"/>
        <v>0.010883498200167587</v>
      </c>
      <c r="H7" s="14">
        <f t="shared" si="3"/>
        <v>6336147.272151899</v>
      </c>
    </row>
    <row r="8" spans="1:8" ht="12.75">
      <c r="A8" s="51" t="s">
        <v>8</v>
      </c>
      <c r="B8" s="6">
        <v>329</v>
      </c>
      <c r="C8" s="7">
        <f t="shared" si="0"/>
        <v>0.0030810147682683573</v>
      </c>
      <c r="D8" s="6">
        <v>4327</v>
      </c>
      <c r="E8" s="7">
        <f t="shared" si="1"/>
        <v>0.004990617362550417</v>
      </c>
      <c r="F8" s="14">
        <v>2886345000</v>
      </c>
      <c r="G8" s="7">
        <f t="shared" si="2"/>
        <v>0.006275732095981973</v>
      </c>
      <c r="H8" s="14">
        <f t="shared" si="3"/>
        <v>667054.5412525999</v>
      </c>
    </row>
    <row r="9" spans="1:8" ht="12.75">
      <c r="A9" s="51" t="s">
        <v>9</v>
      </c>
      <c r="B9" s="6">
        <v>7203</v>
      </c>
      <c r="C9" s="7">
        <f t="shared" si="0"/>
        <v>0.06745455737336467</v>
      </c>
      <c r="D9" s="6">
        <v>91901</v>
      </c>
      <c r="E9" s="7">
        <f t="shared" si="1"/>
        <v>0.10599554569811552</v>
      </c>
      <c r="F9" s="14">
        <v>237637506941</v>
      </c>
      <c r="G9" s="7">
        <f t="shared" si="2"/>
        <v>0.5166912928006779</v>
      </c>
      <c r="H9" s="14">
        <f t="shared" si="3"/>
        <v>2585798.9242880926</v>
      </c>
    </row>
    <row r="10" spans="1:8" ht="12.75">
      <c r="A10" s="51" t="s">
        <v>10</v>
      </c>
      <c r="B10" s="6">
        <v>1066</v>
      </c>
      <c r="C10" s="7">
        <f t="shared" si="0"/>
        <v>0.009982862440650666</v>
      </c>
      <c r="D10" s="6">
        <v>1776</v>
      </c>
      <c r="E10" s="7">
        <f t="shared" si="1"/>
        <v>0.0020483791162212942</v>
      </c>
      <c r="F10" s="14">
        <v>22051968000</v>
      </c>
      <c r="G10" s="7">
        <f t="shared" si="2"/>
        <v>0.04794722853891943</v>
      </c>
      <c r="H10" s="14">
        <f t="shared" si="3"/>
        <v>12416648.64864865</v>
      </c>
    </row>
    <row r="11" spans="1:8" ht="12.75">
      <c r="A11" s="51" t="s">
        <v>11</v>
      </c>
      <c r="B11" s="6">
        <v>543</v>
      </c>
      <c r="C11" s="7">
        <f t="shared" si="0"/>
        <v>0.005085079085622243</v>
      </c>
      <c r="D11" s="6">
        <v>4731</v>
      </c>
      <c r="E11" s="7">
        <f t="shared" si="1"/>
        <v>0.005456577476825981</v>
      </c>
      <c r="F11" s="14">
        <v>6402687676</v>
      </c>
      <c r="G11" s="7">
        <f t="shared" si="2"/>
        <v>0.013921257697476022</v>
      </c>
      <c r="H11" s="14">
        <f t="shared" si="3"/>
        <v>1353347.6381314732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106783</v>
      </c>
      <c r="C13" s="11">
        <f t="shared" si="4"/>
        <v>1</v>
      </c>
      <c r="D13" s="10">
        <f t="shared" si="4"/>
        <v>867027</v>
      </c>
      <c r="E13" s="12">
        <f t="shared" si="4"/>
        <v>1</v>
      </c>
      <c r="F13" s="15">
        <f t="shared" si="4"/>
        <v>459921640353</v>
      </c>
      <c r="G13" s="12">
        <f t="shared" si="4"/>
        <v>1</v>
      </c>
      <c r="H13" s="15">
        <f>F13/D13</f>
        <v>530458.2675660619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56525</v>
      </c>
      <c r="C16" s="7">
        <f aca="true" t="shared" si="5" ref="C16:C22">B16/B$24</f>
        <v>0.9452499205672336</v>
      </c>
      <c r="D16" s="6">
        <v>240221</v>
      </c>
      <c r="E16" s="7">
        <f aca="true" t="shared" si="6" ref="E16:E22">D16/D$24</f>
        <v>0.9230003727027868</v>
      </c>
      <c r="F16" s="20">
        <v>45545602650</v>
      </c>
      <c r="G16" s="7">
        <f aca="true" t="shared" si="7" ref="G16:G22">F16/F$24</f>
        <v>0.7521289184486943</v>
      </c>
      <c r="H16" s="20">
        <f aca="true" t="shared" si="8" ref="H16:H22">IF(D16=0,"-",+F16/D16)</f>
        <v>189598.75552095778</v>
      </c>
      <c r="J16" s="8"/>
      <c r="M16" s="1"/>
      <c r="N16" s="1"/>
    </row>
    <row r="17" spans="1:14" ht="12.75">
      <c r="A17" s="1" t="s">
        <v>6</v>
      </c>
      <c r="B17" s="6">
        <v>576</v>
      </c>
      <c r="C17" s="7">
        <f t="shared" si="5"/>
        <v>0.009632268098128732</v>
      </c>
      <c r="D17" s="6">
        <v>1594</v>
      </c>
      <c r="E17" s="7">
        <f t="shared" si="6"/>
        <v>0.006124621053480929</v>
      </c>
      <c r="F17" s="20">
        <v>1117863243</v>
      </c>
      <c r="G17" s="7">
        <f t="shared" si="7"/>
        <v>0.01846011959468803</v>
      </c>
      <c r="H17" s="20">
        <f t="shared" si="8"/>
        <v>701294.3808030112</v>
      </c>
      <c r="J17" s="8"/>
      <c r="M17" s="1"/>
      <c r="N17" s="1"/>
    </row>
    <row r="18" spans="1:14" ht="12.75">
      <c r="A18" s="1" t="s">
        <v>7</v>
      </c>
      <c r="B18" s="6">
        <v>88</v>
      </c>
      <c r="C18" s="7">
        <f t="shared" si="5"/>
        <v>0.0014715965149918896</v>
      </c>
      <c r="D18" s="6">
        <v>191</v>
      </c>
      <c r="E18" s="7">
        <f t="shared" si="6"/>
        <v>0.0007338786833217424</v>
      </c>
      <c r="F18" s="20">
        <v>296427786</v>
      </c>
      <c r="G18" s="7">
        <f t="shared" si="7"/>
        <v>0.004895135800389305</v>
      </c>
      <c r="H18" s="20">
        <f t="shared" si="8"/>
        <v>1551977.937172775</v>
      </c>
      <c r="J18" s="8"/>
      <c r="M18" s="1"/>
      <c r="N18" s="1"/>
    </row>
    <row r="19" spans="1:14" ht="12.75">
      <c r="A19" s="1" t="s">
        <v>8</v>
      </c>
      <c r="B19" s="6">
        <v>183</v>
      </c>
      <c r="C19" s="7">
        <f t="shared" si="5"/>
        <v>0.003060251843676316</v>
      </c>
      <c r="D19" s="6">
        <v>1207</v>
      </c>
      <c r="E19" s="7">
        <f t="shared" si="6"/>
        <v>0.004637652202980854</v>
      </c>
      <c r="F19" s="20">
        <v>575459000</v>
      </c>
      <c r="G19" s="7">
        <f t="shared" si="7"/>
        <v>0.009502988874856115</v>
      </c>
      <c r="H19" s="20">
        <f t="shared" si="8"/>
        <v>476768.01988400996</v>
      </c>
      <c r="J19" s="8"/>
      <c r="M19" s="1"/>
      <c r="N19" s="1"/>
    </row>
    <row r="20" spans="1:14" ht="12.75">
      <c r="A20" s="1" t="s">
        <v>9</v>
      </c>
      <c r="B20" s="6">
        <v>2307</v>
      </c>
      <c r="C20" s="7">
        <f t="shared" si="5"/>
        <v>0.038579240455526013</v>
      </c>
      <c r="D20" s="6">
        <v>16452</v>
      </c>
      <c r="E20" s="7">
        <f t="shared" si="6"/>
        <v>0.06321346648172411</v>
      </c>
      <c r="F20" s="20">
        <v>12528201000</v>
      </c>
      <c r="G20" s="7">
        <f t="shared" si="7"/>
        <v>0.20688764051819722</v>
      </c>
      <c r="H20" s="20">
        <f t="shared" si="8"/>
        <v>761500.1823486506</v>
      </c>
      <c r="J20" s="8"/>
      <c r="M20" s="1"/>
      <c r="N20" s="1"/>
    </row>
    <row r="21" spans="1:14" ht="12.75">
      <c r="A21" s="1" t="s">
        <v>10</v>
      </c>
      <c r="B21" s="6">
        <v>6</v>
      </c>
      <c r="C21" s="7">
        <f t="shared" si="5"/>
        <v>0.00010033612602217429</v>
      </c>
      <c r="D21" s="6">
        <v>9</v>
      </c>
      <c r="E21" s="7">
        <f t="shared" si="6"/>
        <v>3.4580670941862206E-05</v>
      </c>
      <c r="F21" s="20">
        <v>226261000</v>
      </c>
      <c r="G21" s="7">
        <f t="shared" si="7"/>
        <v>0.0037364186950135793</v>
      </c>
      <c r="H21" s="20">
        <f t="shared" si="8"/>
        <v>25140111.111111112</v>
      </c>
      <c r="J21" s="8"/>
      <c r="M21" s="1"/>
      <c r="N21" s="1"/>
    </row>
    <row r="22" spans="1:14" ht="12.75">
      <c r="A22" s="1" t="s">
        <v>11</v>
      </c>
      <c r="B22" s="6">
        <v>114</v>
      </c>
      <c r="C22" s="7">
        <f t="shared" si="5"/>
        <v>0.0019063863944213113</v>
      </c>
      <c r="D22" s="6">
        <v>587</v>
      </c>
      <c r="E22" s="7">
        <f t="shared" si="6"/>
        <v>0.0022554282047636794</v>
      </c>
      <c r="F22" s="20">
        <v>265765000</v>
      </c>
      <c r="G22" s="7">
        <f t="shared" si="7"/>
        <v>0.004388778068161477</v>
      </c>
      <c r="H22" s="20">
        <f t="shared" si="8"/>
        <v>452751.2776831346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59799</v>
      </c>
      <c r="C24" s="11">
        <f t="shared" si="9"/>
        <v>1</v>
      </c>
      <c r="D24" s="10">
        <f t="shared" si="9"/>
        <v>260261</v>
      </c>
      <c r="E24" s="11">
        <f t="shared" si="9"/>
        <v>0.9999999999999999</v>
      </c>
      <c r="F24" s="21">
        <f t="shared" si="9"/>
        <v>60555579679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95603</v>
      </c>
      <c r="C27" s="7">
        <f>B27/B$35</f>
        <v>0.8981108324174017</v>
      </c>
      <c r="D27" s="6">
        <v>517174</v>
      </c>
      <c r="E27" s="7">
        <f>D27/D$35</f>
        <v>0.852345055589799</v>
      </c>
      <c r="F27" s="20">
        <v>125497544399</v>
      </c>
      <c r="G27" s="7">
        <f>F27/F$35</f>
        <v>0.31424188672217407</v>
      </c>
      <c r="H27" s="20">
        <f aca="true" t="shared" si="10" ref="H27:H33">IF(D27=0,"-",+F27/D27)</f>
        <v>242660.19637298086</v>
      </c>
      <c r="J27" s="8"/>
    </row>
    <row r="28" spans="1:10" ht="12.75">
      <c r="A28" s="1" t="s">
        <v>6</v>
      </c>
      <c r="B28" s="6">
        <v>1531</v>
      </c>
      <c r="C28" s="7">
        <f aca="true" t="shared" si="11" ref="C28:C33">B28/B$35</f>
        <v>0.014382474236488835</v>
      </c>
      <c r="D28" s="6">
        <v>4513</v>
      </c>
      <c r="E28" s="7">
        <f aca="true" t="shared" si="12" ref="E28:E33">D28/D$35</f>
        <v>0.007437793152549747</v>
      </c>
      <c r="F28" s="20">
        <v>13776566099</v>
      </c>
      <c r="G28" s="7">
        <f aca="true" t="shared" si="13" ref="G28:G33">F28/F$35</f>
        <v>0.034496086311765296</v>
      </c>
      <c r="H28" s="20">
        <f t="shared" si="10"/>
        <v>3052640.394194549</v>
      </c>
      <c r="J28" s="8"/>
    </row>
    <row r="29" spans="1:10" ht="12.75">
      <c r="A29" s="1" t="s">
        <v>7</v>
      </c>
      <c r="B29" s="6">
        <v>240</v>
      </c>
      <c r="C29" s="7">
        <f t="shared" si="11"/>
        <v>0.00225460079474678</v>
      </c>
      <c r="D29" s="6">
        <v>599</v>
      </c>
      <c r="E29" s="7">
        <f t="shared" si="12"/>
        <v>0.0009872009967598712</v>
      </c>
      <c r="F29" s="20">
        <v>4709128559</v>
      </c>
      <c r="G29" s="7">
        <f t="shared" si="13"/>
        <v>0.011791509150909126</v>
      </c>
      <c r="H29" s="20">
        <f t="shared" si="10"/>
        <v>7861650.348914858</v>
      </c>
      <c r="J29" s="8"/>
    </row>
    <row r="30" spans="1:10" ht="12.75">
      <c r="A30" s="1" t="s">
        <v>8</v>
      </c>
      <c r="B30" s="6">
        <v>328</v>
      </c>
      <c r="C30" s="7">
        <f t="shared" si="11"/>
        <v>0.0030812877528205995</v>
      </c>
      <c r="D30" s="6">
        <v>3120</v>
      </c>
      <c r="E30" s="7">
        <f t="shared" si="12"/>
        <v>0.005142015208498828</v>
      </c>
      <c r="F30" s="20">
        <v>2310886000</v>
      </c>
      <c r="G30" s="7">
        <f t="shared" si="13"/>
        <v>0.005786385543378364</v>
      </c>
      <c r="H30" s="20">
        <f t="shared" si="10"/>
        <v>740668.5897435897</v>
      </c>
      <c r="J30" s="8"/>
    </row>
    <row r="31" spans="1:10" ht="12.75">
      <c r="A31" s="1" t="s">
        <v>9</v>
      </c>
      <c r="B31" s="6">
        <v>7173</v>
      </c>
      <c r="C31" s="7">
        <f t="shared" si="11"/>
        <v>0.0673843812529944</v>
      </c>
      <c r="D31" s="6">
        <v>75449</v>
      </c>
      <c r="E31" s="7">
        <f t="shared" si="12"/>
        <v>0.12434612354680387</v>
      </c>
      <c r="F31" s="20">
        <v>225109305941</v>
      </c>
      <c r="G31" s="7">
        <f t="shared" si="13"/>
        <v>0.5636665908993086</v>
      </c>
      <c r="H31" s="20">
        <f t="shared" si="10"/>
        <v>2983595.6201009955</v>
      </c>
      <c r="J31" s="8"/>
    </row>
    <row r="32" spans="1:10" ht="12.75">
      <c r="A32" s="1" t="s">
        <v>10</v>
      </c>
      <c r="B32" s="6">
        <v>1065</v>
      </c>
      <c r="C32" s="7">
        <f t="shared" si="11"/>
        <v>0.010004791026688838</v>
      </c>
      <c r="D32" s="6">
        <v>1767</v>
      </c>
      <c r="E32" s="7">
        <f t="shared" si="12"/>
        <v>0.0029121605363517404</v>
      </c>
      <c r="F32" s="20">
        <v>21825707000</v>
      </c>
      <c r="G32" s="7">
        <f t="shared" si="13"/>
        <v>0.05465088085643859</v>
      </c>
      <c r="H32" s="20">
        <f t="shared" si="10"/>
        <v>12351843.23712507</v>
      </c>
      <c r="J32" s="8"/>
    </row>
    <row r="33" spans="1:10" ht="12.75">
      <c r="A33" s="1" t="s">
        <v>11</v>
      </c>
      <c r="B33" s="6">
        <v>509</v>
      </c>
      <c r="C33" s="7">
        <f t="shared" si="11"/>
        <v>0.004781632518858796</v>
      </c>
      <c r="D33" s="6">
        <v>4144</v>
      </c>
      <c r="E33" s="7">
        <f t="shared" si="12"/>
        <v>0.006829650969236905</v>
      </c>
      <c r="F33" s="20">
        <v>6136922676</v>
      </c>
      <c r="G33" s="7">
        <f t="shared" si="13"/>
        <v>0.015366660516026</v>
      </c>
      <c r="H33" s="20">
        <f t="shared" si="10"/>
        <v>1480917.6341698843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106449</v>
      </c>
      <c r="C35" s="11">
        <f t="shared" si="14"/>
        <v>1</v>
      </c>
      <c r="D35" s="10">
        <f t="shared" si="14"/>
        <v>606766</v>
      </c>
      <c r="E35" s="11">
        <f t="shared" si="14"/>
        <v>1</v>
      </c>
      <c r="F35" s="21">
        <f t="shared" si="14"/>
        <v>399366060674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88442</v>
      </c>
      <c r="C38" s="7">
        <f aca="true" t="shared" si="15" ref="C38:C44">B38/B$46</f>
        <v>0.9020275783289817</v>
      </c>
      <c r="D38" s="6">
        <v>402685</v>
      </c>
      <c r="E38" s="7">
        <f aca="true" t="shared" si="16" ref="E38:E44">D38/D$46</f>
        <v>0.9014622723874082</v>
      </c>
      <c r="F38" s="20">
        <v>79391424786</v>
      </c>
      <c r="G38" s="7">
        <f aca="true" t="shared" si="17" ref="G38:G44">F38/F$46</f>
        <v>0.3317918350799597</v>
      </c>
      <c r="H38" s="20">
        <f aca="true" t="shared" si="18" ref="H38:H44">IF(D38=0,"-",+F38/D38)</f>
        <v>197155.15796714553</v>
      </c>
      <c r="J38" s="8"/>
      <c r="N38" s="1"/>
    </row>
    <row r="39" spans="1:14" ht="12.75">
      <c r="A39" s="1" t="s">
        <v>6</v>
      </c>
      <c r="B39" s="6">
        <v>1500</v>
      </c>
      <c r="C39" s="7">
        <f t="shared" si="15"/>
        <v>0.015298629242819843</v>
      </c>
      <c r="D39" s="6">
        <v>4067</v>
      </c>
      <c r="E39" s="7">
        <f t="shared" si="16"/>
        <v>0.00910450367359</v>
      </c>
      <c r="F39" s="20">
        <v>12675941099</v>
      </c>
      <c r="G39" s="7">
        <f t="shared" si="17"/>
        <v>0.05297516413062716</v>
      </c>
      <c r="H39" s="20">
        <f t="shared" si="18"/>
        <v>3116779.2227686257</v>
      </c>
      <c r="J39" s="8"/>
      <c r="N39" s="1"/>
    </row>
    <row r="40" spans="1:14" ht="12.75">
      <c r="A40" s="1" t="s">
        <v>7</v>
      </c>
      <c r="B40" s="6">
        <v>237</v>
      </c>
      <c r="C40" s="7">
        <f t="shared" si="15"/>
        <v>0.002417183420365535</v>
      </c>
      <c r="D40" s="6">
        <v>532</v>
      </c>
      <c r="E40" s="7">
        <f t="shared" si="16"/>
        <v>0.0011909505665969706</v>
      </c>
      <c r="F40" s="20">
        <v>2713958559</v>
      </c>
      <c r="G40" s="7">
        <f t="shared" si="17"/>
        <v>0.011342148009672239</v>
      </c>
      <c r="H40" s="20">
        <f t="shared" si="18"/>
        <v>5101425.862781955</v>
      </c>
      <c r="J40" s="8"/>
      <c r="N40" s="1"/>
    </row>
    <row r="41" spans="1:14" ht="12.75">
      <c r="A41" s="1" t="s">
        <v>8</v>
      </c>
      <c r="B41" s="6">
        <v>310</v>
      </c>
      <c r="C41" s="7">
        <f t="shared" si="15"/>
        <v>0.003161716710182768</v>
      </c>
      <c r="D41" s="6">
        <v>2361</v>
      </c>
      <c r="E41" s="7">
        <f t="shared" si="16"/>
        <v>0.005285402796495203</v>
      </c>
      <c r="F41" s="20">
        <v>1622608000</v>
      </c>
      <c r="G41" s="7">
        <f t="shared" si="17"/>
        <v>0.006781186852189607</v>
      </c>
      <c r="H41" s="20">
        <f t="shared" si="18"/>
        <v>687254.5531554426</v>
      </c>
      <c r="J41" s="8"/>
      <c r="N41" s="1"/>
    </row>
    <row r="42" spans="1:14" ht="12.75">
      <c r="A42" s="1" t="s">
        <v>9</v>
      </c>
      <c r="B42" s="6">
        <v>6054</v>
      </c>
      <c r="C42" s="7">
        <f t="shared" si="15"/>
        <v>0.06174526762402089</v>
      </c>
      <c r="D42" s="6">
        <v>32836</v>
      </c>
      <c r="E42" s="7">
        <f t="shared" si="16"/>
        <v>0.07350761805409423</v>
      </c>
      <c r="F42" s="20">
        <v>122551922172</v>
      </c>
      <c r="G42" s="7">
        <f t="shared" si="17"/>
        <v>0.5121677468269171</v>
      </c>
      <c r="H42" s="20">
        <f t="shared" si="18"/>
        <v>3732242.726641491</v>
      </c>
      <c r="J42" s="8"/>
      <c r="N42" s="1"/>
    </row>
    <row r="43" spans="1:14" ht="12.75">
      <c r="A43" s="1" t="s">
        <v>10</v>
      </c>
      <c r="B43" s="6">
        <v>1050</v>
      </c>
      <c r="C43" s="7">
        <f t="shared" si="15"/>
        <v>0.010709040469973891</v>
      </c>
      <c r="D43" s="6">
        <v>1351</v>
      </c>
      <c r="E43" s="7">
        <f t="shared" si="16"/>
        <v>0.003024387623068623</v>
      </c>
      <c r="F43" s="20">
        <v>16857356000</v>
      </c>
      <c r="G43" s="7">
        <f t="shared" si="17"/>
        <v>0.07045009076121872</v>
      </c>
      <c r="H43" s="20">
        <f t="shared" si="18"/>
        <v>12477687.638786085</v>
      </c>
      <c r="J43" s="8"/>
      <c r="N43" s="1"/>
    </row>
    <row r="44" spans="1:14" ht="12.75">
      <c r="A44" s="1" t="s">
        <v>11</v>
      </c>
      <c r="B44" s="6">
        <v>455</v>
      </c>
      <c r="C44" s="7">
        <f t="shared" si="15"/>
        <v>0.004640584203655353</v>
      </c>
      <c r="D44" s="6">
        <v>2870</v>
      </c>
      <c r="E44" s="7">
        <f t="shared" si="16"/>
        <v>0.006424864898746815</v>
      </c>
      <c r="F44" s="20">
        <v>3467616674</v>
      </c>
      <c r="G44" s="7">
        <f t="shared" si="17"/>
        <v>0.014491828339415468</v>
      </c>
      <c r="H44" s="20">
        <f t="shared" si="18"/>
        <v>1208228.806271777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98048</v>
      </c>
      <c r="C46" s="11">
        <f t="shared" si="19"/>
        <v>1</v>
      </c>
      <c r="D46" s="10">
        <f t="shared" si="19"/>
        <v>446702</v>
      </c>
      <c r="E46" s="11">
        <f t="shared" si="19"/>
        <v>1</v>
      </c>
      <c r="F46" s="10">
        <f t="shared" si="19"/>
        <v>239280827290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73007</v>
      </c>
      <c r="C49" s="7">
        <f aca="true" t="shared" si="20" ref="C49:C55">B49/B$57</f>
        <v>0.9061088219232488</v>
      </c>
      <c r="D49" s="6">
        <v>114489</v>
      </c>
      <c r="E49" s="7">
        <f aca="true" t="shared" si="21" ref="E49:E55">D49/D$57</f>
        <v>0.7152701419432227</v>
      </c>
      <c r="F49" s="20">
        <v>46106119613</v>
      </c>
      <c r="G49" s="7">
        <f aca="true" t="shared" si="22" ref="G49:G55">F49/F$57</f>
        <v>0.2880098222576484</v>
      </c>
      <c r="H49" s="20">
        <f aca="true" t="shared" si="23" ref="H49:H55">IF(D49=0,"-",+F49/D49)</f>
        <v>402712.2222484256</v>
      </c>
      <c r="J49" s="8"/>
      <c r="N49" s="1"/>
    </row>
    <row r="50" spans="1:14" ht="12.75">
      <c r="A50" s="1" t="s">
        <v>6</v>
      </c>
      <c r="B50" s="6">
        <v>341</v>
      </c>
      <c r="C50" s="7">
        <f t="shared" si="20"/>
        <v>0.004232239487663208</v>
      </c>
      <c r="D50" s="6">
        <v>446</v>
      </c>
      <c r="E50" s="7">
        <f t="shared" si="21"/>
        <v>0.0027863854458216714</v>
      </c>
      <c r="F50" s="20">
        <v>1100625000</v>
      </c>
      <c r="G50" s="7">
        <f t="shared" si="22"/>
        <v>0.006875243748184484</v>
      </c>
      <c r="H50" s="20">
        <f t="shared" si="23"/>
        <v>2467769.0582959643</v>
      </c>
      <c r="J50" s="8"/>
      <c r="N50" s="1"/>
    </row>
    <row r="51" spans="1:14" ht="12.75">
      <c r="A51" s="1" t="s">
        <v>7</v>
      </c>
      <c r="B51" s="6">
        <v>23</v>
      </c>
      <c r="C51" s="7">
        <f t="shared" si="20"/>
        <v>0.0002854589683761108</v>
      </c>
      <c r="D51" s="6">
        <v>67</v>
      </c>
      <c r="E51" s="7">
        <f t="shared" si="21"/>
        <v>0.0004185825669732107</v>
      </c>
      <c r="F51" s="20">
        <v>1995170000</v>
      </c>
      <c r="G51" s="7">
        <f t="shared" si="22"/>
        <v>0.012463173259798057</v>
      </c>
      <c r="H51" s="20">
        <f t="shared" si="23"/>
        <v>29778656.71641791</v>
      </c>
      <c r="J51" s="8"/>
      <c r="N51" s="1"/>
    </row>
    <row r="52" spans="1:14" ht="12.75">
      <c r="A52" s="1" t="s">
        <v>8</v>
      </c>
      <c r="B52" s="6">
        <v>280</v>
      </c>
      <c r="C52" s="7">
        <f t="shared" si="20"/>
        <v>0.0034751526584917837</v>
      </c>
      <c r="D52" s="6">
        <v>759</v>
      </c>
      <c r="E52" s="7">
        <f t="shared" si="21"/>
        <v>0.0047418532586965215</v>
      </c>
      <c r="F52" s="20">
        <v>688278000</v>
      </c>
      <c r="G52" s="7">
        <f t="shared" si="22"/>
        <v>0.004299447147314408</v>
      </c>
      <c r="H52" s="20">
        <f t="shared" si="23"/>
        <v>906822.1343873518</v>
      </c>
      <c r="J52" s="8"/>
      <c r="N52" s="1"/>
    </row>
    <row r="53" spans="1:14" ht="12.75">
      <c r="A53" s="1" t="s">
        <v>9</v>
      </c>
      <c r="B53" s="6">
        <v>6195</v>
      </c>
      <c r="C53" s="7">
        <f t="shared" si="20"/>
        <v>0.07688775256913072</v>
      </c>
      <c r="D53" s="6">
        <v>42613</v>
      </c>
      <c r="E53" s="7">
        <f t="shared" si="21"/>
        <v>0.26622476009596163</v>
      </c>
      <c r="F53" s="20">
        <v>102557383769</v>
      </c>
      <c r="G53" s="7">
        <f t="shared" si="22"/>
        <v>0.6406423728226909</v>
      </c>
      <c r="H53" s="20">
        <f t="shared" si="23"/>
        <v>2406715.8794029993</v>
      </c>
      <c r="J53" s="8"/>
      <c r="N53" s="1"/>
    </row>
    <row r="54" spans="1:14" ht="12.75">
      <c r="A54" s="1" t="s">
        <v>10</v>
      </c>
      <c r="B54" s="6">
        <v>344</v>
      </c>
      <c r="C54" s="7">
        <f t="shared" si="20"/>
        <v>0.004269473266147049</v>
      </c>
      <c r="D54" s="6">
        <v>416</v>
      </c>
      <c r="E54" s="7">
        <f t="shared" si="21"/>
        <v>0.0025989604158336665</v>
      </c>
      <c r="F54" s="20">
        <v>4968351000</v>
      </c>
      <c r="G54" s="7">
        <f t="shared" si="22"/>
        <v>0.031035660785041344</v>
      </c>
      <c r="H54" s="20">
        <f t="shared" si="23"/>
        <v>11943151.442307692</v>
      </c>
      <c r="J54" s="8"/>
      <c r="N54" s="1"/>
    </row>
    <row r="55" spans="1:14" ht="12.75">
      <c r="A55" s="1" t="s">
        <v>11</v>
      </c>
      <c r="B55" s="6">
        <v>382</v>
      </c>
      <c r="C55" s="7">
        <f t="shared" si="20"/>
        <v>0.004741101126942362</v>
      </c>
      <c r="D55" s="6">
        <v>1274</v>
      </c>
      <c r="E55" s="7">
        <f t="shared" si="21"/>
        <v>0.007959316273490604</v>
      </c>
      <c r="F55" s="20">
        <v>2669306002</v>
      </c>
      <c r="G55" s="7">
        <f t="shared" si="22"/>
        <v>0.016674279979322495</v>
      </c>
      <c r="H55" s="20">
        <f t="shared" si="23"/>
        <v>2095216.6420722136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80572</v>
      </c>
      <c r="C57" s="11">
        <f t="shared" si="24"/>
        <v>0.9999999999999999</v>
      </c>
      <c r="D57" s="10">
        <f t="shared" si="24"/>
        <v>160064</v>
      </c>
      <c r="E57" s="11">
        <f t="shared" si="24"/>
        <v>0.9999999999999999</v>
      </c>
      <c r="F57" s="10">
        <f t="shared" si="24"/>
        <v>160085233384</v>
      </c>
      <c r="G57" s="11">
        <f t="shared" si="24"/>
        <v>1.0000000000000002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2008-08-04T15:05:48Z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