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<sst xmlns="http://schemas.openxmlformats.org/spreadsheetml/2006/main" count="117" uniqueCount="50">
  <si>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</si>
  <si>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</si>
  <si>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</si>
  <si>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</si>
  <si>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</si>
  <si>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</si>
  <si>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</si>
  <si>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</si>
  <si>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</si>
  <si>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</si>
  <si>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</si>
  <si>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</si>
  <si>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</si>
  <si>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</si>
  <si>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</si>
  <si>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</si>
  <si>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</si>
  <si>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</si>
  <si>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</si>
  <si>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</si>
  <si>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</si>
  <si>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</si>
  <si>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</si>
  <si>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</si>
  <si>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</si>
  <si>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</si>
  <si>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</si>
  <si>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</si>
  <si>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</si>
  <si>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</si>
  <si>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</si>
  <si>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</si>
  <si>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</si>
  <si>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</si>
  <si>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</si>
  <si>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</si>
  <si>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</si>
  <si>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</si>
  <si>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</si>
  <si>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</si>
  <si>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</si>
  <si>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</si>
  <si>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</si>
  <si>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</si>
  <si>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</si>
  <si>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</si>
  <si>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</si>
  <si>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</si>
  <si>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</si>
  <si>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March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</si>
</sst>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428275</c:v>
                </c:pt>
                <c:pt idx="1">
                  <c:v>139470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567745</c:v>
                </c:pt>
                <c:pt idx="1">
                  <c:v>6568</c:v>
                </c:pt>
                <c:pt idx="2">
                  <c:v>816</c:v>
                </c:pt>
                <c:pt idx="3">
                  <c:v>2932</c:v>
                </c:pt>
                <c:pt idx="4">
                  <c:v>69129</c:v>
                </c:pt>
                <c:pt idx="5">
                  <c:v>1206</c:v>
                </c:pt>
                <c:pt idx="6">
                  <c:v>2223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116923647227</c:v>
                </c:pt>
                <c:pt idx="1">
                  <c:v>7791873270</c:v>
                </c:pt>
                <c:pt idx="2">
                  <c:v>955734089</c:v>
                </c:pt>
                <c:pt idx="3">
                  <c:v>3758218587</c:v>
                </c:pt>
                <c:pt idx="4">
                  <c:v>217907354682</c:v>
                </c:pt>
                <c:pt idx="5">
                  <c:v>9730720000</c:v>
                </c:pt>
                <c:pt idx="6">
                  <c:v>7647222272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68203058141</c:v>
                </c:pt>
                <c:pt idx="1">
                  <c:v>48720589086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205943.94882737848</c:v>
                </c:pt>
                <c:pt idx="1">
                  <c:v>274684.286718201</c:v>
                </c:pt>
                <c:pt idx="2">
                  <c:v>182952.14005805686</c:v>
                </c:pt>
                <c:pt idx="3">
                  <c:v>169548.6347886301</c:v>
                </c:pt>
                <c:pt idx="4">
                  <c:v>213131.05264324418</c:v>
                </c:pt>
              </c:numCache>
            </c:numRef>
          </c:val>
        </c:ser>
        <c:axId val="41187775"/>
        <c:axId val="35145656"/>
      </c:barChart>
      <c:catAx>
        <c:axId val="41187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145656"/>
        <c:crosses val="autoZero"/>
        <c:auto val="1"/>
        <c:lblOffset val="100"/>
        <c:noMultiLvlLbl val="0"/>
      </c:catAx>
      <c:valAx>
        <c:axId val="35145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1877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8068590.381426202</c:v>
                </c:pt>
                <c:pt idx="1">
                  <c:v>0</c:v>
                </c:pt>
                <c:pt idx="2">
                  <c:v>8068590.381426202</c:v>
                </c:pt>
                <c:pt idx="3">
                  <c:v>8485730.248306997</c:v>
                </c:pt>
                <c:pt idx="4">
                  <c:v>6913634.375</c:v>
                </c:pt>
              </c:numCache>
            </c:numRef>
          </c:val>
        </c:ser>
        <c:axId val="47875449"/>
        <c:axId val="28225858"/>
      </c:barChart>
      <c:catAx>
        <c:axId val="4787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225858"/>
        <c:crosses val="autoZero"/>
        <c:auto val="1"/>
        <c:lblOffset val="100"/>
        <c:noMultiLvlLbl val="0"/>
      </c:catAx>
      <c:valAx>
        <c:axId val="28225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875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1186338.804811206</c:v>
                </c:pt>
                <c:pt idx="1">
                  <c:v>581236.3636363636</c:v>
                </c:pt>
                <c:pt idx="2">
                  <c:v>1330682.494814256</c:v>
                </c:pt>
                <c:pt idx="3">
                  <c:v>1056421.3640673144</c:v>
                </c:pt>
                <c:pt idx="4">
                  <c:v>2398125.032287823</c:v>
                </c:pt>
              </c:numCache>
            </c:numRef>
          </c:val>
        </c:ser>
        <c:axId val="52706131"/>
        <c:axId val="4593132"/>
      </c:barChart>
      <c:catAx>
        <c:axId val="52706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93132"/>
        <c:crosses val="autoZero"/>
        <c:auto val="1"/>
        <c:lblOffset val="100"/>
        <c:noMultiLvlLbl val="0"/>
      </c:catAx>
      <c:valAx>
        <c:axId val="4593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706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1171242.756127451</c:v>
                </c:pt>
                <c:pt idx="1">
                  <c:v>1313590.9090909092</c:v>
                </c:pt>
                <c:pt idx="2">
                  <c:v>1143772.0599415204</c:v>
                </c:pt>
                <c:pt idx="3">
                  <c:v>988943.1965678628</c:v>
                </c:pt>
                <c:pt idx="4">
                  <c:v>3451802.3255813955</c:v>
                </c:pt>
              </c:numCache>
            </c:numRef>
          </c:val>
        </c:ser>
        <c:axId val="41338189"/>
        <c:axId val="36499382"/>
      </c:barChart>
      <c:catAx>
        <c:axId val="41338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499382"/>
        <c:crosses val="autoZero"/>
        <c:auto val="1"/>
        <c:lblOffset val="100"/>
        <c:noMultiLvlLbl val="0"/>
      </c:catAx>
      <c:valAx>
        <c:axId val="36499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338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1281793.5153478854</c:v>
                </c:pt>
                <c:pt idx="1">
                  <c:v>334382.35294117645</c:v>
                </c:pt>
                <c:pt idx="2">
                  <c:v>1434940.8030903328</c:v>
                </c:pt>
                <c:pt idx="3">
                  <c:v>1275447.6189039717</c:v>
                </c:pt>
                <c:pt idx="4">
                  <c:v>2027897.706542056</c:v>
                </c:pt>
              </c:numCache>
            </c:numRef>
          </c:val>
        </c:ser>
        <c:axId val="60058983"/>
        <c:axId val="3659936"/>
      </c:barChart>
      <c:catAx>
        <c:axId val="60058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59936"/>
        <c:crosses val="autoZero"/>
        <c:auto val="1"/>
        <c:lblOffset val="100"/>
        <c:noMultiLvlLbl val="0"/>
      </c:catAx>
      <c:valAx>
        <c:axId val="3659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0589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3152184.3897929955</c:v>
                </c:pt>
                <c:pt idx="1">
                  <c:v>606934.9315068494</c:v>
                </c:pt>
                <c:pt idx="2">
                  <c:v>3173869.7889269823</c:v>
                </c:pt>
                <c:pt idx="3">
                  <c:v>3176977.3301392253</c:v>
                </c:pt>
                <c:pt idx="4">
                  <c:v>3170534.8895744486</c:v>
                </c:pt>
              </c:numCache>
            </c:numRef>
          </c:val>
        </c:ser>
        <c:axId val="32939425"/>
        <c:axId val="28019370"/>
      </c:barChart>
      <c:catAx>
        <c:axId val="32939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019370"/>
        <c:crosses val="autoZero"/>
        <c:auto val="1"/>
        <c:lblOffset val="100"/>
        <c:noMultiLvlLbl val="0"/>
      </c:catAx>
      <c:valAx>
        <c:axId val="28019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939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103074</c:v>
                </c:pt>
                <c:pt idx="1">
                  <c:v>1910</c:v>
                </c:pt>
                <c:pt idx="2">
                  <c:v>367</c:v>
                </c:pt>
                <c:pt idx="3">
                  <c:v>324</c:v>
                </c:pt>
                <c:pt idx="4">
                  <c:v>6333</c:v>
                </c:pt>
                <c:pt idx="5">
                  <c:v>688</c:v>
                </c:pt>
                <c:pt idx="6">
                  <c:v>564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4963aa1e-79b2-4977-b95f-d4b0ad34cbb2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$116.92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f004e7f0-3335-4eb9-a9d7-d54d4111acf4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567,745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b1567294-230a-4e28-82c5-f6f60e5bf740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650,619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5ac71e3-c150-4ab6-862d-2d14082a2bed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$364,714,770,127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3bcf2d87-a792-4b96-8f10-b71efc75005d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113,260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428275</v>
      </c>
      <c r="C6" s="7">
        <f>B6/B$9</f>
        <v>0.7543439396207805</v>
      </c>
      <c r="D6" s="14">
        <v>68203058141</v>
      </c>
      <c r="E6" s="7">
        <f>D6/D$9</f>
        <v>0.5833127836714501</v>
      </c>
    </row>
    <row r="7" spans="1:5" ht="12.75">
      <c r="A7" s="1" t="s">
        <v>30</v>
      </c>
      <c r="B7" s="6">
        <v>139470</v>
      </c>
      <c r="C7" s="7">
        <f>B7/B$9</f>
        <v>0.24565606037921955</v>
      </c>
      <c r="D7" s="14">
        <v>48720589086</v>
      </c>
      <c r="E7" s="7">
        <f>D7/D$9</f>
        <v>0.4166872163285499</v>
      </c>
    </row>
    <row r="9" spans="1:7" ht="12.75">
      <c r="A9" s="9" t="s">
        <v>12</v>
      </c>
      <c r="B9" s="10">
        <f>SUM(B6:B7)</f>
        <v>567745</v>
      </c>
      <c r="C9" s="29">
        <f>SUM(C6:C7)</f>
        <v>1</v>
      </c>
      <c r="D9" s="15">
        <f>SUM(D6:D7)</f>
        <v>116923647227</v>
      </c>
      <c r="E9" s="29">
        <f>SUM(E6:E7)</f>
        <v>1</v>
      </c>
      <c r="G9" s="54">
        <f>+D9/1000000000</f>
        <v>116.923647227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103074</v>
      </c>
      <c r="C5" s="7">
        <f>B5/B$13</f>
        <v>0.9100653363941373</v>
      </c>
      <c r="D5" s="6">
        <v>567745</v>
      </c>
      <c r="E5" s="7">
        <f>D5/D$13</f>
        <v>0.8726228407101545</v>
      </c>
      <c r="F5" s="14">
        <v>116923647227</v>
      </c>
      <c r="G5" s="7">
        <f>F5/F$13</f>
        <v>0.32058928456965197</v>
      </c>
      <c r="H5" s="14">
        <f>IF(D5=0,"-",+F5/D5)</f>
        <v>205943.94882737848</v>
      </c>
      <c r="I5" s="25"/>
    </row>
    <row r="6" spans="1:8" ht="12.75">
      <c r="A6" s="51" t="s">
        <v>6</v>
      </c>
      <c r="B6" s="6">
        <v>1910</v>
      </c>
      <c r="C6" s="7">
        <f aca="true" t="shared" si="0" ref="C6:C11">B6/B$13</f>
        <v>0.016863853081405616</v>
      </c>
      <c r="D6" s="6">
        <v>6568</v>
      </c>
      <c r="E6" s="7">
        <f aca="true" t="shared" si="1" ref="E6:E11">D6/D$13</f>
        <v>0.010095001836712423</v>
      </c>
      <c r="F6" s="14">
        <v>7791873270</v>
      </c>
      <c r="G6" s="7">
        <f aca="true" t="shared" si="2" ref="G6:G11">F6/F$13</f>
        <v>0.021364293163358136</v>
      </c>
      <c r="H6" s="14">
        <f aca="true" t="shared" si="3" ref="H6:H11">IF(D6=0,"-",+F6/D6)</f>
        <v>1186338.804811206</v>
      </c>
    </row>
    <row r="7" spans="1:8" ht="12.75">
      <c r="A7" s="51" t="s">
        <v>7</v>
      </c>
      <c r="B7" s="6">
        <v>367</v>
      </c>
      <c r="C7" s="7">
        <f t="shared" si="0"/>
        <v>0.0032403319795161574</v>
      </c>
      <c r="D7" s="6">
        <v>816</v>
      </c>
      <c r="E7" s="7">
        <f t="shared" si="1"/>
        <v>0.0012541902403710927</v>
      </c>
      <c r="F7" s="14">
        <v>955734089</v>
      </c>
      <c r="G7" s="7">
        <f t="shared" si="2"/>
        <v>0.0026204973510318675</v>
      </c>
      <c r="H7" s="14">
        <f t="shared" si="3"/>
        <v>1171242.756127451</v>
      </c>
    </row>
    <row r="8" spans="1:8" ht="12.75">
      <c r="A8" s="51" t="s">
        <v>8</v>
      </c>
      <c r="B8" s="6">
        <v>324</v>
      </c>
      <c r="C8" s="7">
        <f t="shared" si="0"/>
        <v>0.002860674554123256</v>
      </c>
      <c r="D8" s="6">
        <v>2932</v>
      </c>
      <c r="E8" s="7">
        <f t="shared" si="1"/>
        <v>0.0045064776774118185</v>
      </c>
      <c r="F8" s="14">
        <v>3758218587</v>
      </c>
      <c r="G8" s="7">
        <f t="shared" si="2"/>
        <v>0.010304541781215286</v>
      </c>
      <c r="H8" s="14">
        <f t="shared" si="3"/>
        <v>1281793.5153478854</v>
      </c>
    </row>
    <row r="9" spans="1:8" ht="12.75">
      <c r="A9" s="51" t="s">
        <v>9</v>
      </c>
      <c r="B9" s="6">
        <v>6333</v>
      </c>
      <c r="C9" s="7">
        <f t="shared" si="0"/>
        <v>0.05591559244216846</v>
      </c>
      <c r="D9" s="6">
        <v>69129</v>
      </c>
      <c r="E9" s="7">
        <f t="shared" si="1"/>
        <v>0.10625112392967313</v>
      </c>
      <c r="F9" s="14">
        <v>217907354682</v>
      </c>
      <c r="G9" s="7">
        <f t="shared" si="2"/>
        <v>0.5974733477509586</v>
      </c>
      <c r="H9" s="14">
        <f t="shared" si="3"/>
        <v>3152184.3897929955</v>
      </c>
    </row>
    <row r="10" spans="1:8" ht="12.75">
      <c r="A10" s="51" t="s">
        <v>10</v>
      </c>
      <c r="B10" s="6">
        <v>688</v>
      </c>
      <c r="C10" s="7">
        <f t="shared" si="0"/>
        <v>0.0060745188062864205</v>
      </c>
      <c r="D10" s="6">
        <v>1206</v>
      </c>
      <c r="E10" s="7">
        <f t="shared" si="1"/>
        <v>0.0018536193993719827</v>
      </c>
      <c r="F10" s="14">
        <v>9730720000</v>
      </c>
      <c r="G10" s="7">
        <f t="shared" si="2"/>
        <v>0.026680356259253208</v>
      </c>
      <c r="H10" s="14">
        <f t="shared" si="3"/>
        <v>8068590.381426202</v>
      </c>
    </row>
    <row r="11" spans="1:8" ht="12.75">
      <c r="A11" s="51" t="s">
        <v>11</v>
      </c>
      <c r="B11" s="6">
        <v>564</v>
      </c>
      <c r="C11" s="7">
        <f t="shared" si="0"/>
        <v>0.004979692742362705</v>
      </c>
      <c r="D11" s="6">
        <v>2223</v>
      </c>
      <c r="E11" s="7">
        <f t="shared" si="1"/>
        <v>0.0034167462063050724</v>
      </c>
      <c r="F11" s="14">
        <v>7647222272</v>
      </c>
      <c r="G11" s="7">
        <f t="shared" si="2"/>
        <v>0.020967679124530944</v>
      </c>
      <c r="H11" s="14">
        <f t="shared" si="3"/>
        <v>3440046.0062977956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113260</v>
      </c>
      <c r="C13" s="11">
        <f t="shared" si="4"/>
        <v>0.9999999999999999</v>
      </c>
      <c r="D13" s="10">
        <f t="shared" si="4"/>
        <v>650619</v>
      </c>
      <c r="E13" s="12">
        <f t="shared" si="4"/>
        <v>1.0000000000000002</v>
      </c>
      <c r="F13" s="15">
        <f t="shared" si="4"/>
        <v>364714770127</v>
      </c>
      <c r="G13" s="12">
        <f t="shared" si="4"/>
        <v>1</v>
      </c>
      <c r="H13" s="15">
        <f>F13/D13</f>
        <v>560565.8152113602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47428</v>
      </c>
      <c r="C16" s="7">
        <f aca="true" t="shared" si="5" ref="C16:C22">B16/B$24</f>
        <v>0.9752827472753445</v>
      </c>
      <c r="D16" s="6">
        <v>142300</v>
      </c>
      <c r="E16" s="7">
        <f aca="true" t="shared" si="6" ref="E16:E22">D16/D$24</f>
        <v>0.9829045069936108</v>
      </c>
      <c r="F16" s="20">
        <v>39087574000</v>
      </c>
      <c r="G16" s="7">
        <f aca="true" t="shared" si="7" ref="G16:G22">F16/F$24</f>
        <v>0.9643432135099325</v>
      </c>
      <c r="H16" s="20">
        <f aca="true" t="shared" si="8" ref="H16:H22">IF(D16=0,"-",+F16/D16)</f>
        <v>274684.286718201</v>
      </c>
      <c r="J16" s="8"/>
      <c r="M16" s="1"/>
      <c r="N16" s="1"/>
    </row>
    <row r="17" spans="1:14" ht="12.75">
      <c r="A17" s="1" t="s">
        <v>6</v>
      </c>
      <c r="B17" s="6">
        <v>622</v>
      </c>
      <c r="C17" s="7">
        <f t="shared" si="5"/>
        <v>0.012790458564672013</v>
      </c>
      <c r="D17" s="6">
        <v>1265</v>
      </c>
      <c r="E17" s="7">
        <f t="shared" si="6"/>
        <v>0.008737696425487825</v>
      </c>
      <c r="F17" s="20">
        <v>735264000</v>
      </c>
      <c r="G17" s="7">
        <f t="shared" si="7"/>
        <v>0.01813995538679804</v>
      </c>
      <c r="H17" s="20">
        <f t="shared" si="8"/>
        <v>581236.3636363636</v>
      </c>
      <c r="J17" s="8"/>
      <c r="M17" s="1"/>
      <c r="N17" s="1"/>
    </row>
    <row r="18" spans="1:14" ht="12.75">
      <c r="A18" s="1" t="s">
        <v>7</v>
      </c>
      <c r="B18" s="6">
        <v>95</v>
      </c>
      <c r="C18" s="7">
        <f t="shared" si="5"/>
        <v>0.001953526629652478</v>
      </c>
      <c r="D18" s="6">
        <v>132</v>
      </c>
      <c r="E18" s="7">
        <f t="shared" si="6"/>
        <v>0.0009117596270074253</v>
      </c>
      <c r="F18" s="20">
        <v>173394000</v>
      </c>
      <c r="G18" s="7">
        <f t="shared" si="7"/>
        <v>0.004277864038411318</v>
      </c>
      <c r="H18" s="20">
        <f t="shared" si="8"/>
        <v>1313590.9090909092</v>
      </c>
      <c r="J18" s="8"/>
      <c r="M18" s="1"/>
      <c r="N18" s="1"/>
    </row>
    <row r="19" spans="1:14" ht="12.75">
      <c r="A19" s="1" t="s">
        <v>8</v>
      </c>
      <c r="B19" s="6">
        <v>130</v>
      </c>
      <c r="C19" s="7">
        <f t="shared" si="5"/>
        <v>0.0026732469668928646</v>
      </c>
      <c r="D19" s="6">
        <v>408</v>
      </c>
      <c r="E19" s="7">
        <f t="shared" si="6"/>
        <v>0.0028181661198411327</v>
      </c>
      <c r="F19" s="20">
        <v>136428000</v>
      </c>
      <c r="G19" s="7">
        <f t="shared" si="7"/>
        <v>0.0033658629193188882</v>
      </c>
      <c r="H19" s="20">
        <f t="shared" si="8"/>
        <v>334382.35294117645</v>
      </c>
      <c r="J19" s="8"/>
      <c r="M19" s="1"/>
      <c r="N19" s="1"/>
    </row>
    <row r="20" spans="1:14" ht="12.75">
      <c r="A20" s="1" t="s">
        <v>9</v>
      </c>
      <c r="B20" s="6">
        <v>306</v>
      </c>
      <c r="C20" s="7">
        <f t="shared" si="5"/>
        <v>0.006292412091301666</v>
      </c>
      <c r="D20" s="6">
        <v>584</v>
      </c>
      <c r="E20" s="7">
        <f t="shared" si="6"/>
        <v>0.0040338456225177</v>
      </c>
      <c r="F20" s="20">
        <v>354450000</v>
      </c>
      <c r="G20" s="7">
        <f t="shared" si="7"/>
        <v>0.00874475995948471</v>
      </c>
      <c r="H20" s="20">
        <f t="shared" si="8"/>
        <v>606934.9315068494</v>
      </c>
      <c r="J20" s="8"/>
      <c r="M20" s="1"/>
      <c r="N20" s="1"/>
    </row>
    <row r="21" spans="1:14" ht="12.75">
      <c r="A21" s="1" t="s">
        <v>10</v>
      </c>
      <c r="B21" s="6">
        <v>0</v>
      </c>
      <c r="C21" s="7">
        <f t="shared" si="5"/>
        <v>0</v>
      </c>
      <c r="D21" s="6">
        <v>0</v>
      </c>
      <c r="E21" s="7">
        <f t="shared" si="6"/>
        <v>0</v>
      </c>
      <c r="F21" s="20">
        <v>0</v>
      </c>
      <c r="G21" s="7">
        <f t="shared" si="7"/>
        <v>0</v>
      </c>
      <c r="H21" s="20" t="str">
        <f t="shared" si="8"/>
        <v>-</v>
      </c>
      <c r="J21" s="8"/>
      <c r="M21" s="1"/>
      <c r="N21" s="1"/>
    </row>
    <row r="22" spans="1:14" ht="12.75">
      <c r="A22" s="1" t="s">
        <v>11</v>
      </c>
      <c r="B22" s="6">
        <v>49</v>
      </c>
      <c r="C22" s="7">
        <f t="shared" si="5"/>
        <v>0.0010076084721365411</v>
      </c>
      <c r="D22" s="6">
        <v>86</v>
      </c>
      <c r="E22" s="7">
        <f t="shared" si="6"/>
        <v>0.0005940252115351407</v>
      </c>
      <c r="F22" s="20">
        <v>45735000</v>
      </c>
      <c r="G22" s="7">
        <f t="shared" si="7"/>
        <v>0.0011283441860545443</v>
      </c>
      <c r="H22" s="20">
        <f t="shared" si="8"/>
        <v>531802.3255813953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48630</v>
      </c>
      <c r="C24" s="11">
        <f t="shared" si="9"/>
        <v>1</v>
      </c>
      <c r="D24" s="10">
        <f t="shared" si="9"/>
        <v>144775</v>
      </c>
      <c r="E24" s="11">
        <f t="shared" si="9"/>
        <v>1</v>
      </c>
      <c r="F24" s="21">
        <f t="shared" si="9"/>
        <v>40532845000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101620</v>
      </c>
      <c r="C27" s="7">
        <f>B27/B$35</f>
        <v>0.9093837810749378</v>
      </c>
      <c r="D27" s="6">
        <v>425445</v>
      </c>
      <c r="E27" s="7">
        <f>D27/D$35</f>
        <v>0.8410596942931022</v>
      </c>
      <c r="F27" s="20">
        <v>77836073227</v>
      </c>
      <c r="G27" s="7">
        <f>F27/F$35</f>
        <v>0.2400999784195473</v>
      </c>
      <c r="H27" s="20">
        <f aca="true" t="shared" si="10" ref="H27:H33">IF(D27=0,"-",+F27/D27)</f>
        <v>182952.14005805686</v>
      </c>
      <c r="J27" s="8"/>
    </row>
    <row r="28" spans="1:10" ht="12.75">
      <c r="A28" s="1" t="s">
        <v>6</v>
      </c>
      <c r="B28" s="6">
        <v>1882</v>
      </c>
      <c r="C28" s="7">
        <f aca="true" t="shared" si="11" ref="C28:C33">B28/B$35</f>
        <v>0.01684176614822902</v>
      </c>
      <c r="D28" s="6">
        <v>5303</v>
      </c>
      <c r="E28" s="7">
        <f aca="true" t="shared" si="12" ref="E28:E33">D28/D$35</f>
        <v>0.010483469211851875</v>
      </c>
      <c r="F28" s="20">
        <v>7056609270</v>
      </c>
      <c r="G28" s="7">
        <f aca="true" t="shared" si="13" ref="G28:G33">F28/F$35</f>
        <v>0.02176743588414294</v>
      </c>
      <c r="H28" s="20">
        <f t="shared" si="10"/>
        <v>1330682.494814256</v>
      </c>
      <c r="J28" s="8"/>
    </row>
    <row r="29" spans="1:10" ht="12.75">
      <c r="A29" s="1" t="s">
        <v>7</v>
      </c>
      <c r="B29" s="6">
        <v>360</v>
      </c>
      <c r="C29" s="7">
        <f t="shared" si="11"/>
        <v>0.0032215918243158593</v>
      </c>
      <c r="D29" s="6">
        <v>684</v>
      </c>
      <c r="E29" s="7">
        <f t="shared" si="12"/>
        <v>0.0013521955385454804</v>
      </c>
      <c r="F29" s="20">
        <v>782340089</v>
      </c>
      <c r="G29" s="7">
        <f t="shared" si="13"/>
        <v>0.0024132748569912223</v>
      </c>
      <c r="H29" s="20">
        <f t="shared" si="10"/>
        <v>1143772.0599415204</v>
      </c>
      <c r="J29" s="8"/>
    </row>
    <row r="30" spans="1:10" ht="12.75">
      <c r="A30" s="1" t="s">
        <v>8</v>
      </c>
      <c r="B30" s="6">
        <v>322</v>
      </c>
      <c r="C30" s="7">
        <f t="shared" si="11"/>
        <v>0.002881534909526963</v>
      </c>
      <c r="D30" s="6">
        <v>2524</v>
      </c>
      <c r="E30" s="7">
        <f t="shared" si="12"/>
        <v>0.004989680612995311</v>
      </c>
      <c r="F30" s="20">
        <v>3621790587</v>
      </c>
      <c r="G30" s="7">
        <f t="shared" si="13"/>
        <v>0.011172092909193332</v>
      </c>
      <c r="H30" s="20">
        <f t="shared" si="10"/>
        <v>1434940.8030903328</v>
      </c>
      <c r="J30" s="8"/>
    </row>
    <row r="31" spans="1:10" ht="12.75">
      <c r="A31" s="1" t="s">
        <v>9</v>
      </c>
      <c r="B31" s="6">
        <v>6331</v>
      </c>
      <c r="C31" s="7">
        <f t="shared" si="11"/>
        <v>0.05665527177706584</v>
      </c>
      <c r="D31" s="6">
        <v>68545</v>
      </c>
      <c r="E31" s="7">
        <f t="shared" si="12"/>
        <v>0.13550620349356718</v>
      </c>
      <c r="F31" s="20">
        <v>217552904682</v>
      </c>
      <c r="G31" s="7">
        <f t="shared" si="13"/>
        <v>0.6710827711840273</v>
      </c>
      <c r="H31" s="20">
        <f t="shared" si="10"/>
        <v>3173869.7889269823</v>
      </c>
      <c r="J31" s="8"/>
    </row>
    <row r="32" spans="1:10" ht="12.75">
      <c r="A32" s="1" t="s">
        <v>10</v>
      </c>
      <c r="B32" s="6">
        <v>688</v>
      </c>
      <c r="C32" s="7">
        <f t="shared" si="11"/>
        <v>0.006156819930914753</v>
      </c>
      <c r="D32" s="6">
        <v>1206</v>
      </c>
      <c r="E32" s="7">
        <f t="shared" si="12"/>
        <v>0.0023841342390144</v>
      </c>
      <c r="F32" s="20">
        <v>9730720000</v>
      </c>
      <c r="G32" s="7">
        <f t="shared" si="13"/>
        <v>0.030016232386145335</v>
      </c>
      <c r="H32" s="20">
        <f t="shared" si="10"/>
        <v>8068590.381426202</v>
      </c>
      <c r="J32" s="8"/>
    </row>
    <row r="33" spans="1:10" ht="12.75">
      <c r="A33" s="1" t="s">
        <v>11</v>
      </c>
      <c r="B33" s="6">
        <v>543</v>
      </c>
      <c r="C33" s="7">
        <f t="shared" si="11"/>
        <v>0.004859234335009754</v>
      </c>
      <c r="D33" s="6">
        <v>2137</v>
      </c>
      <c r="E33" s="7">
        <f t="shared" si="12"/>
        <v>0.004224622610923526</v>
      </c>
      <c r="F33" s="20">
        <v>7601487272</v>
      </c>
      <c r="G33" s="7">
        <f t="shared" si="13"/>
        <v>0.0234482143599526</v>
      </c>
      <c r="H33" s="20">
        <f t="shared" si="10"/>
        <v>3557083.421619092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111746</v>
      </c>
      <c r="C35" s="11">
        <f t="shared" si="14"/>
        <v>1</v>
      </c>
      <c r="D35" s="10">
        <f t="shared" si="14"/>
        <v>505844</v>
      </c>
      <c r="E35" s="11">
        <f t="shared" si="14"/>
        <v>0.9999999999999999</v>
      </c>
      <c r="F35" s="21">
        <f t="shared" si="14"/>
        <v>324181925127</v>
      </c>
      <c r="G35" s="11">
        <f t="shared" si="14"/>
        <v>1.0000000000000002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93061</v>
      </c>
      <c r="C38" s="7">
        <f aca="true" t="shared" si="15" ref="C38:C44">B38/B$46</f>
        <v>0.9091894954863418</v>
      </c>
      <c r="D38" s="6">
        <v>294602</v>
      </c>
      <c r="E38" s="7">
        <f aca="true" t="shared" si="16" ref="E38:E44">D38/D$46</f>
        <v>0.8686532133463857</v>
      </c>
      <c r="F38" s="20">
        <v>49949366906</v>
      </c>
      <c r="G38" s="7">
        <f aca="true" t="shared" si="17" ref="G38:G44">F38/F$46</f>
        <v>0.27406577436613383</v>
      </c>
      <c r="H38" s="20">
        <f aca="true" t="shared" si="18" ref="H38:H44">IF(D38=0,"-",+F38/D38)</f>
        <v>169548.6347886301</v>
      </c>
      <c r="J38" s="8"/>
      <c r="N38" s="1"/>
    </row>
    <row r="39" spans="1:14" ht="12.75">
      <c r="A39" s="1" t="s">
        <v>6</v>
      </c>
      <c r="B39" s="6">
        <v>1813</v>
      </c>
      <c r="C39" s="7">
        <f t="shared" si="15"/>
        <v>0.017712689046074485</v>
      </c>
      <c r="D39" s="6">
        <v>4219</v>
      </c>
      <c r="E39" s="7">
        <f t="shared" si="16"/>
        <v>0.012439996697606944</v>
      </c>
      <c r="F39" s="20">
        <v>4457041735</v>
      </c>
      <c r="G39" s="7">
        <f t="shared" si="17"/>
        <v>0.02445521675547444</v>
      </c>
      <c r="H39" s="20">
        <f t="shared" si="18"/>
        <v>1056421.3640673144</v>
      </c>
      <c r="J39" s="8"/>
      <c r="N39" s="1"/>
    </row>
    <row r="40" spans="1:14" ht="12.75">
      <c r="A40" s="1" t="s">
        <v>7</v>
      </c>
      <c r="B40" s="6">
        <v>354</v>
      </c>
      <c r="C40" s="7">
        <f t="shared" si="15"/>
        <v>0.0034585173316659503</v>
      </c>
      <c r="D40" s="6">
        <v>641</v>
      </c>
      <c r="E40" s="7">
        <f t="shared" si="16"/>
        <v>0.0018900303112505455</v>
      </c>
      <c r="F40" s="20">
        <v>633912589</v>
      </c>
      <c r="G40" s="7">
        <f t="shared" si="17"/>
        <v>0.0034781971293385214</v>
      </c>
      <c r="H40" s="20">
        <f t="shared" si="18"/>
        <v>988943.1965678628</v>
      </c>
      <c r="J40" s="8"/>
      <c r="N40" s="1"/>
    </row>
    <row r="41" spans="1:14" ht="12.75">
      <c r="A41" s="1" t="s">
        <v>8</v>
      </c>
      <c r="B41" s="6">
        <v>299</v>
      </c>
      <c r="C41" s="7">
        <f t="shared" si="15"/>
        <v>0.002921177068271523</v>
      </c>
      <c r="D41" s="6">
        <v>1989</v>
      </c>
      <c r="E41" s="7">
        <f t="shared" si="16"/>
        <v>0.005864696238810195</v>
      </c>
      <c r="F41" s="20">
        <v>2536865314</v>
      </c>
      <c r="G41" s="7">
        <f t="shared" si="17"/>
        <v>0.01391945483618289</v>
      </c>
      <c r="H41" s="20">
        <f t="shared" si="18"/>
        <v>1275447.6189039717</v>
      </c>
      <c r="J41" s="8"/>
      <c r="N41" s="1"/>
    </row>
    <row r="42" spans="1:14" ht="12.75">
      <c r="A42" s="1" t="s">
        <v>9</v>
      </c>
      <c r="B42" s="6">
        <v>5720</v>
      </c>
      <c r="C42" s="7">
        <f t="shared" si="15"/>
        <v>0.055883387393020435</v>
      </c>
      <c r="D42" s="6">
        <v>35482</v>
      </c>
      <c r="E42" s="7">
        <f t="shared" si="16"/>
        <v>0.10462099142557231</v>
      </c>
      <c r="F42" s="20">
        <v>112725509628</v>
      </c>
      <c r="G42" s="7">
        <f t="shared" si="17"/>
        <v>0.6185104236687299</v>
      </c>
      <c r="H42" s="20">
        <f t="shared" si="18"/>
        <v>3176977.3301392253</v>
      </c>
      <c r="J42" s="8"/>
      <c r="N42" s="1"/>
    </row>
    <row r="43" spans="1:14" ht="12.75">
      <c r="A43" s="1" t="s">
        <v>10</v>
      </c>
      <c r="B43" s="6">
        <v>649</v>
      </c>
      <c r="C43" s="7">
        <f t="shared" si="15"/>
        <v>0.006340615108054242</v>
      </c>
      <c r="D43" s="6">
        <v>886</v>
      </c>
      <c r="E43" s="7">
        <f t="shared" si="16"/>
        <v>0.00261242879214974</v>
      </c>
      <c r="F43" s="20">
        <v>7518357000</v>
      </c>
      <c r="G43" s="7">
        <f t="shared" si="17"/>
        <v>0.041252261255758364</v>
      </c>
      <c r="H43" s="20">
        <f t="shared" si="18"/>
        <v>8485730.248306997</v>
      </c>
      <c r="J43" s="8"/>
      <c r="N43" s="1"/>
    </row>
    <row r="44" spans="1:14" ht="12.75">
      <c r="A44" s="1" t="s">
        <v>11</v>
      </c>
      <c r="B44" s="6">
        <v>460</v>
      </c>
      <c r="C44" s="7">
        <f t="shared" si="15"/>
        <v>0.004494118566571574</v>
      </c>
      <c r="D44" s="6">
        <v>1329</v>
      </c>
      <c r="E44" s="7">
        <f t="shared" si="16"/>
        <v>0.00391864318822461</v>
      </c>
      <c r="F44" s="20">
        <v>4432156013</v>
      </c>
      <c r="G44" s="7">
        <f t="shared" si="17"/>
        <v>0.024318671988382085</v>
      </c>
      <c r="H44" s="20">
        <f t="shared" si="18"/>
        <v>3334955.615500376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102356</v>
      </c>
      <c r="C46" s="11">
        <f t="shared" si="19"/>
        <v>1</v>
      </c>
      <c r="D46" s="10">
        <f t="shared" si="19"/>
        <v>339148</v>
      </c>
      <c r="E46" s="11">
        <f t="shared" si="19"/>
        <v>1</v>
      </c>
      <c r="F46" s="10">
        <f t="shared" si="19"/>
        <v>182253209185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72078</v>
      </c>
      <c r="C49" s="7">
        <f aca="true" t="shared" si="20" ref="C49:C55">B49/B$57</f>
        <v>0.9109959555106167</v>
      </c>
      <c r="D49" s="6">
        <v>130843</v>
      </c>
      <c r="E49" s="7">
        <f aca="true" t="shared" si="21" ref="E49:E55">D49/D$57</f>
        <v>0.7849198541056774</v>
      </c>
      <c r="F49" s="20">
        <v>27886706321</v>
      </c>
      <c r="G49" s="7">
        <f aca="true" t="shared" si="22" ref="G49:G55">F49/F$57</f>
        <v>0.19648389077511322</v>
      </c>
      <c r="H49" s="20">
        <f aca="true" t="shared" si="23" ref="H49:H55">IF(D49=0,"-",+F49/D49)</f>
        <v>213131.05264324418</v>
      </c>
      <c r="J49" s="8"/>
      <c r="N49" s="1"/>
    </row>
    <row r="50" spans="1:14" ht="12.75">
      <c r="A50" s="1" t="s">
        <v>6</v>
      </c>
      <c r="B50" s="6">
        <v>624</v>
      </c>
      <c r="C50" s="7">
        <f t="shared" si="20"/>
        <v>0.00788675429726997</v>
      </c>
      <c r="D50" s="6">
        <v>1084</v>
      </c>
      <c r="E50" s="7">
        <f t="shared" si="21"/>
        <v>0.006502855497432452</v>
      </c>
      <c r="F50" s="20">
        <v>2599567535</v>
      </c>
      <c r="G50" s="7">
        <f t="shared" si="22"/>
        <v>0.018316008270393487</v>
      </c>
      <c r="H50" s="20">
        <f t="shared" si="23"/>
        <v>2398125.032287823</v>
      </c>
      <c r="J50" s="8"/>
      <c r="N50" s="1"/>
    </row>
    <row r="51" spans="1:14" ht="12.75">
      <c r="A51" s="1" t="s">
        <v>7</v>
      </c>
      <c r="B51" s="6">
        <v>38</v>
      </c>
      <c r="C51" s="7">
        <f t="shared" si="20"/>
        <v>0.00048028311425682505</v>
      </c>
      <c r="D51" s="6">
        <v>43</v>
      </c>
      <c r="E51" s="7">
        <f t="shared" si="21"/>
        <v>0.00025795459999040167</v>
      </c>
      <c r="F51" s="20">
        <v>148427500</v>
      </c>
      <c r="G51" s="7">
        <f t="shared" si="22"/>
        <v>0.0010457890710478615</v>
      </c>
      <c r="H51" s="20">
        <f t="shared" si="23"/>
        <v>3451802.3255813955</v>
      </c>
      <c r="J51" s="8"/>
      <c r="N51" s="1"/>
    </row>
    <row r="52" spans="1:14" ht="12.75">
      <c r="A52" s="1" t="s">
        <v>8</v>
      </c>
      <c r="B52" s="6">
        <v>212</v>
      </c>
      <c r="C52" s="7">
        <f t="shared" si="20"/>
        <v>0.002679474216380182</v>
      </c>
      <c r="D52" s="6">
        <v>535</v>
      </c>
      <c r="E52" s="7">
        <f t="shared" si="21"/>
        <v>0.0032094351394154627</v>
      </c>
      <c r="F52" s="20">
        <v>1084925273</v>
      </c>
      <c r="G52" s="7">
        <f t="shared" si="22"/>
        <v>0.007644156193475048</v>
      </c>
      <c r="H52" s="20">
        <f t="shared" si="23"/>
        <v>2027897.706542056</v>
      </c>
      <c r="J52" s="8"/>
      <c r="N52" s="1"/>
    </row>
    <row r="53" spans="1:14" ht="12.75">
      <c r="A53" s="1" t="s">
        <v>9</v>
      </c>
      <c r="B53" s="6">
        <v>5569</v>
      </c>
      <c r="C53" s="7">
        <f t="shared" si="20"/>
        <v>0.07038675429726997</v>
      </c>
      <c r="D53" s="6">
        <v>33063</v>
      </c>
      <c r="E53" s="7">
        <f t="shared" si="21"/>
        <v>0.1983430916158756</v>
      </c>
      <c r="F53" s="20">
        <v>104827395054</v>
      </c>
      <c r="G53" s="7">
        <f t="shared" si="22"/>
        <v>0.7385918653476603</v>
      </c>
      <c r="H53" s="20">
        <f t="shared" si="23"/>
        <v>3170534.8895744486</v>
      </c>
      <c r="J53" s="8"/>
      <c r="N53" s="1"/>
    </row>
    <row r="54" spans="1:14" ht="12.75">
      <c r="A54" s="1" t="s">
        <v>10</v>
      </c>
      <c r="B54" s="6">
        <v>255</v>
      </c>
      <c r="C54" s="7">
        <f t="shared" si="20"/>
        <v>0.0032229524772497474</v>
      </c>
      <c r="D54" s="6">
        <v>320</v>
      </c>
      <c r="E54" s="7">
        <f t="shared" si="21"/>
        <v>0.0019196621394634544</v>
      </c>
      <c r="F54" s="20">
        <v>2212363000</v>
      </c>
      <c r="G54" s="7">
        <f t="shared" si="22"/>
        <v>0.015587846231935862</v>
      </c>
      <c r="H54" s="20">
        <f t="shared" si="23"/>
        <v>6913634.375</v>
      </c>
      <c r="J54" s="8"/>
      <c r="N54" s="1"/>
    </row>
    <row r="55" spans="1:14" ht="12.75">
      <c r="A55" s="1" t="s">
        <v>11</v>
      </c>
      <c r="B55" s="6">
        <v>344</v>
      </c>
      <c r="C55" s="7">
        <f t="shared" si="20"/>
        <v>0.004347826086956522</v>
      </c>
      <c r="D55" s="6">
        <v>808</v>
      </c>
      <c r="E55" s="7">
        <f t="shared" si="21"/>
        <v>0.004847146902145222</v>
      </c>
      <c r="F55" s="20">
        <v>3169331259</v>
      </c>
      <c r="G55" s="7">
        <f t="shared" si="22"/>
        <v>0.022330444110374152</v>
      </c>
      <c r="H55" s="20">
        <f t="shared" si="23"/>
        <v>3922439.676980198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79120</v>
      </c>
      <c r="C57" s="11">
        <f t="shared" si="24"/>
        <v>0.9999999999999999</v>
      </c>
      <c r="D57" s="10">
        <f t="shared" si="24"/>
        <v>166696</v>
      </c>
      <c r="E57" s="11">
        <f t="shared" si="24"/>
        <v>1.0000000000000002</v>
      </c>
      <c r="F57" s="10">
        <f t="shared" si="24"/>
        <v>141928715942</v>
      </c>
      <c r="G57" s="11">
        <f t="shared" si="24"/>
        <v>0.9999999999999999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dpugh</cp:lastModifiedBy>
  <cp:lastPrinted>2001-02-08T21:22:29Z</cp:lastPrinted>
  <dcterms:created xsi:type="dcterms:W3CDTF">2000-09-06T18:30:25Z</dcterms:created>
  <dcterms:modified xsi:type="dcterms:W3CDTF">2004-05-06T14:26:55Z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