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<sst xmlns="http://schemas.openxmlformats.org/spreadsheetml/2006/main" count="117" uniqueCount="50">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</sst>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470196</c:v>
                </c:pt>
                <c:pt idx="1">
                  <c:v>121220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591416</c:v>
                </c:pt>
                <c:pt idx="1">
                  <c:v>3627</c:v>
                </c:pt>
                <c:pt idx="2">
                  <c:v>572</c:v>
                </c:pt>
                <c:pt idx="3">
                  <c:v>1873</c:v>
                </c:pt>
                <c:pt idx="4">
                  <c:v>36099</c:v>
                </c:pt>
                <c:pt idx="5">
                  <c:v>655</c:v>
                </c:pt>
                <c:pt idx="6">
                  <c:v>1724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104196495853</c:v>
                </c:pt>
                <c:pt idx="1">
                  <c:v>3890230454</c:v>
                </c:pt>
                <c:pt idx="2">
                  <c:v>957940818</c:v>
                </c:pt>
                <c:pt idx="3">
                  <c:v>1579782092</c:v>
                </c:pt>
                <c:pt idx="4">
                  <c:v>124262432588</c:v>
                </c:pt>
                <c:pt idx="5">
                  <c:v>6226079000</c:v>
                </c:pt>
                <c:pt idx="6">
                  <c:v>5042062103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69650962791</c:v>
                </c:pt>
                <c:pt idx="1">
                  <c:v>34545533062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176181.39491153436</c:v>
                </c:pt>
                <c:pt idx="1">
                  <c:v>279380.20189869305</c:v>
                </c:pt>
                <c:pt idx="2">
                  <c:v>149073.81732296577</c:v>
                </c:pt>
                <c:pt idx="3">
                  <c:v>122544.46950882154</c:v>
                </c:pt>
                <c:pt idx="4">
                  <c:v>234986.07702470364</c:v>
                </c:pt>
              </c:numCache>
            </c:numRef>
          </c:val>
        </c:ser>
        <c:axId val="8845561"/>
        <c:axId val="12501186"/>
      </c:barChart>
      <c:catAx>
        <c:axId val="884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501186"/>
        <c:crosses val="autoZero"/>
        <c:auto val="1"/>
        <c:lblOffset val="100"/>
        <c:noMultiLvlLbl val="0"/>
      </c:catAx>
      <c:valAx>
        <c:axId val="1250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845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9505464.122137405</c:v>
                </c:pt>
                <c:pt idx="1">
                  <c:v>0</c:v>
                </c:pt>
                <c:pt idx="2">
                  <c:v>9505464.122137405</c:v>
                </c:pt>
                <c:pt idx="3">
                  <c:v>9820110.169491526</c:v>
                </c:pt>
                <c:pt idx="4">
                  <c:v>6649446.153846154</c:v>
                </c:pt>
              </c:numCache>
            </c:numRef>
          </c:val>
        </c:ser>
        <c:axId val="45401811"/>
        <c:axId val="5963116"/>
      </c:barChart>
      <c:catAx>
        <c:axId val="454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63116"/>
        <c:crosses val="autoZero"/>
        <c:auto val="1"/>
        <c:lblOffset val="100"/>
        <c:noMultiLvlLbl val="0"/>
      </c:catAx>
      <c:valAx>
        <c:axId val="596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401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1072575.2561345464</c:v>
                </c:pt>
                <c:pt idx="1">
                  <c:v>400731.9034852547</c:v>
                </c:pt>
                <c:pt idx="2">
                  <c:v>1246540.942034016</c:v>
                </c:pt>
                <c:pt idx="3">
                  <c:v>1116174.3930537908</c:v>
                </c:pt>
                <c:pt idx="4">
                  <c:v>1838455.2153846154</c:v>
                </c:pt>
              </c:numCache>
            </c:numRef>
          </c:val>
        </c:ser>
        <c:axId val="53668045"/>
        <c:axId val="13250358"/>
      </c:barChart>
      <c:catAx>
        <c:axId val="5366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250358"/>
        <c:crosses val="autoZero"/>
        <c:auto val="1"/>
        <c:lblOffset val="100"/>
        <c:noMultiLvlLbl val="0"/>
      </c:catAx>
      <c:valAx>
        <c:axId val="13250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668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1674721.7097902098</c:v>
                </c:pt>
                <c:pt idx="1">
                  <c:v>616829.268292683</c:v>
                </c:pt>
                <c:pt idx="2">
                  <c:v>1851756.7714285713</c:v>
                </c:pt>
                <c:pt idx="3">
                  <c:v>1552193.8081534773</c:v>
                </c:pt>
                <c:pt idx="4">
                  <c:v>3562958.904109589</c:v>
                </c:pt>
              </c:numCache>
            </c:numRef>
          </c:val>
        </c:ser>
        <c:axId val="52144359"/>
        <c:axId val="66646048"/>
      </c:barChart>
      <c:catAx>
        <c:axId val="52144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646048"/>
        <c:crosses val="autoZero"/>
        <c:auto val="1"/>
        <c:lblOffset val="100"/>
        <c:noMultiLvlLbl val="0"/>
      </c:catAx>
      <c:valAx>
        <c:axId val="6664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144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843450.1292044848</c:v>
                </c:pt>
                <c:pt idx="1">
                  <c:v>604197.8609625668</c:v>
                </c:pt>
                <c:pt idx="2">
                  <c:v>869986.4128113879</c:v>
                </c:pt>
                <c:pt idx="3">
                  <c:v>840972.2621160409</c:v>
                </c:pt>
                <c:pt idx="4">
                  <c:v>1062320.036199095</c:v>
                </c:pt>
              </c:numCache>
            </c:numRef>
          </c:val>
        </c:ser>
        <c:axId val="62943521"/>
        <c:axId val="29620778"/>
      </c:barChart>
      <c:catAx>
        <c:axId val="62943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943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3442268.0015512896</c:v>
                </c:pt>
                <c:pt idx="1">
                  <c:v>579955.3264604812</c:v>
                </c:pt>
                <c:pt idx="2">
                  <c:v>3465529.0881367293</c:v>
                </c:pt>
                <c:pt idx="3">
                  <c:v>3518476.1236648345</c:v>
                </c:pt>
                <c:pt idx="4">
                  <c:v>3403724.432090546</c:v>
                </c:pt>
              </c:numCache>
            </c:numRef>
          </c:val>
        </c:ser>
        <c:axId val="65260411"/>
        <c:axId val="50472788"/>
      </c:barChart>
      <c:catAx>
        <c:axId val="6526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472788"/>
        <c:crosses val="autoZero"/>
        <c:auto val="1"/>
        <c:lblOffset val="100"/>
        <c:noMultiLvlLbl val="0"/>
      </c:catAx>
      <c:valAx>
        <c:axId val="5047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260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93077</c:v>
                </c:pt>
                <c:pt idx="1">
                  <c:v>1312</c:v>
                </c:pt>
                <c:pt idx="2">
                  <c:v>265</c:v>
                </c:pt>
                <c:pt idx="3">
                  <c:v>179</c:v>
                </c:pt>
                <c:pt idx="4">
                  <c:v>4887</c:v>
                </c:pt>
                <c:pt idx="5">
                  <c:v>474</c:v>
                </c:pt>
                <c:pt idx="6">
                  <c:v>513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ce1b2d4-2e77-4626-a375-9962710020c9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$104.20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580c0af0-e286-46a0-8b53-f182d3b0b8c8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591,416</a:t>
          </a:fld>
        </a:p>
      </xdr:txBody>
    </xdr:sp>
    <xdr:clientData/>
  </xdr:oneCellAnchor>
  <xdr:oneCellAnchor>
    <xdr:from>
      <xdr:col>4</xdr:col>
      <xdr:colOff>457200</xdr:colOff>
      <xdr:row>22</xdr:row>
      <xdr:rowOff>66675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590800" y="3705225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45d8d7cf-4731-454e-83d6-8ed2416ec2e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635,966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1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7fce5493-efc3-4e93-87c5-be2da952647e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$246,155,022,908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9c50c651-d3a3-4e71-bc7f-e44a03780c76}" type="TxLink">
            <a:rPr lang="en-US" cap="none" sz="1000" b="1" i="0" u="none" baseline="0">
              <a:latin typeface="Times New Roman"/>
              <a:ea typeface="Times New Roman"/>
              <a:cs typeface="Times New Roman"/>
            </a:rPr>
            <a:t>100,707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470196</v>
      </c>
      <c r="C6" s="7">
        <f>B6/B$9</f>
        <v>0.7950342905839545</v>
      </c>
      <c r="D6" s="14">
        <v>69650962791</v>
      </c>
      <c r="E6" s="7">
        <f>D6/D$9</f>
        <v>0.6684578230851765</v>
      </c>
    </row>
    <row r="7" spans="1:5" ht="12.75">
      <c r="A7" s="1" t="s">
        <v>30</v>
      </c>
      <c r="B7" s="6">
        <v>121220</v>
      </c>
      <c r="C7" s="7">
        <f>B7/B$9</f>
        <v>0.20496570941604556</v>
      </c>
      <c r="D7" s="14">
        <v>34545533062</v>
      </c>
      <c r="E7" s="7">
        <f>D7/D$9</f>
        <v>0.3315421769148235</v>
      </c>
    </row>
    <row r="9" spans="1:7" ht="12.75">
      <c r="A9" s="9" t="s">
        <v>12</v>
      </c>
      <c r="B9" s="10">
        <f>SUM(B6:B7)</f>
        <v>591416</v>
      </c>
      <c r="C9" s="29">
        <f>SUM(C6:C7)</f>
        <v>1</v>
      </c>
      <c r="D9" s="15">
        <f>SUM(D6:D7)</f>
        <v>104196495853</v>
      </c>
      <c r="E9" s="29">
        <f>SUM(E6:E7)</f>
        <v>1</v>
      </c>
      <c r="G9" s="54">
        <f>+D9/1000000000</f>
        <v>104.196495853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D13" sqref="D13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93077</v>
      </c>
      <c r="C5" s="7">
        <f>B5/B$13</f>
        <v>0.924235653926738</v>
      </c>
      <c r="D5" s="6">
        <v>591416</v>
      </c>
      <c r="E5" s="7">
        <f>D5/D$13</f>
        <v>0.929949085328461</v>
      </c>
      <c r="F5" s="14">
        <v>104196495853</v>
      </c>
      <c r="G5" s="7">
        <f>F5/F$13</f>
        <v>0.4232962408081482</v>
      </c>
      <c r="H5" s="14">
        <f>IF(D5=0,"-",+F5/D5)</f>
        <v>176181.39491153436</v>
      </c>
      <c r="I5" s="25"/>
    </row>
    <row r="6" spans="1:8" ht="12.75">
      <c r="A6" s="51" t="s">
        <v>6</v>
      </c>
      <c r="B6" s="6">
        <v>1312</v>
      </c>
      <c r="C6" s="7">
        <f aca="true" t="shared" si="0" ref="C6:C11">B6/B$13</f>
        <v>0.013027892797918715</v>
      </c>
      <c r="D6" s="6">
        <v>3627</v>
      </c>
      <c r="E6" s="7">
        <f aca="true" t="shared" si="1" ref="E6:E11">D6/D$13</f>
        <v>0.005703135073258633</v>
      </c>
      <c r="F6" s="14">
        <v>3890230454</v>
      </c>
      <c r="G6" s="7">
        <f aca="true" t="shared" si="2" ref="G6:G11">F6/F$13</f>
        <v>0.015803985667414013</v>
      </c>
      <c r="H6" s="14">
        <f aca="true" t="shared" si="3" ref="H6:H11">IF(D6=0,"-",+F6/D6)</f>
        <v>1072575.2561345464</v>
      </c>
    </row>
    <row r="7" spans="1:8" ht="12.75">
      <c r="A7" s="51" t="s">
        <v>7</v>
      </c>
      <c r="B7" s="6">
        <v>265</v>
      </c>
      <c r="C7" s="7">
        <f t="shared" si="0"/>
        <v>0.002631396030067423</v>
      </c>
      <c r="D7" s="6">
        <v>572</v>
      </c>
      <c r="E7" s="7">
        <f t="shared" si="1"/>
        <v>0.0008994191513382791</v>
      </c>
      <c r="F7" s="14">
        <v>957940818</v>
      </c>
      <c r="G7" s="7">
        <f t="shared" si="2"/>
        <v>0.0038916159690067695</v>
      </c>
      <c r="H7" s="14">
        <f t="shared" si="3"/>
        <v>1674721.7097902098</v>
      </c>
    </row>
    <row r="8" spans="1:8" ht="12.75">
      <c r="A8" s="51" t="s">
        <v>8</v>
      </c>
      <c r="B8" s="6">
        <v>179</v>
      </c>
      <c r="C8" s="7">
        <f t="shared" si="0"/>
        <v>0.0017774335448379954</v>
      </c>
      <c r="D8" s="6">
        <v>1873</v>
      </c>
      <c r="E8" s="7">
        <f t="shared" si="1"/>
        <v>0.0029451259973017428</v>
      </c>
      <c r="F8" s="14">
        <v>1579782092</v>
      </c>
      <c r="G8" s="7">
        <f t="shared" si="2"/>
        <v>0.006417834067885102</v>
      </c>
      <c r="H8" s="14">
        <f t="shared" si="3"/>
        <v>843450.1292044848</v>
      </c>
    </row>
    <row r="9" spans="1:8" ht="12.75">
      <c r="A9" s="51" t="s">
        <v>9</v>
      </c>
      <c r="B9" s="6">
        <v>4887</v>
      </c>
      <c r="C9" s="7">
        <f t="shared" si="0"/>
        <v>0.048526914712979236</v>
      </c>
      <c r="D9" s="6">
        <v>36099</v>
      </c>
      <c r="E9" s="7">
        <f t="shared" si="1"/>
        <v>0.056762468433847094</v>
      </c>
      <c r="F9" s="14">
        <v>124262432588</v>
      </c>
      <c r="G9" s="7">
        <f t="shared" si="2"/>
        <v>0.504813719094584</v>
      </c>
      <c r="H9" s="14">
        <f t="shared" si="3"/>
        <v>3442268.0015512896</v>
      </c>
    </row>
    <row r="10" spans="1:8" ht="12.75">
      <c r="A10" s="51" t="s">
        <v>10</v>
      </c>
      <c r="B10" s="6">
        <v>474</v>
      </c>
      <c r="C10" s="7">
        <f t="shared" si="0"/>
        <v>0.004706723465101731</v>
      </c>
      <c r="D10" s="6">
        <v>655</v>
      </c>
      <c r="E10" s="7">
        <f t="shared" si="1"/>
        <v>0.001029929272948554</v>
      </c>
      <c r="F10" s="14">
        <v>6226079000</v>
      </c>
      <c r="G10" s="7">
        <f t="shared" si="2"/>
        <v>0.025293325021147287</v>
      </c>
      <c r="H10" s="14">
        <f t="shared" si="3"/>
        <v>9505464.122137405</v>
      </c>
    </row>
    <row r="11" spans="1:8" ht="12.75">
      <c r="A11" s="51" t="s">
        <v>11</v>
      </c>
      <c r="B11" s="6">
        <v>513</v>
      </c>
      <c r="C11" s="7">
        <f t="shared" si="0"/>
        <v>0.005093985522356937</v>
      </c>
      <c r="D11" s="6">
        <v>1724</v>
      </c>
      <c r="E11" s="7">
        <f t="shared" si="1"/>
        <v>0.002710836742844743</v>
      </c>
      <c r="F11" s="14">
        <v>5042062103</v>
      </c>
      <c r="G11" s="7">
        <f t="shared" si="2"/>
        <v>0.020483279371814656</v>
      </c>
      <c r="H11" s="14">
        <f t="shared" si="3"/>
        <v>2924629.990139211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100707</v>
      </c>
      <c r="C13" s="11">
        <f t="shared" si="4"/>
        <v>1</v>
      </c>
      <c r="D13" s="10">
        <f t="shared" si="4"/>
        <v>635966</v>
      </c>
      <c r="E13" s="12">
        <f t="shared" si="4"/>
        <v>1</v>
      </c>
      <c r="F13" s="15">
        <f t="shared" si="4"/>
        <v>246155022908</v>
      </c>
      <c r="G13" s="12">
        <f t="shared" si="4"/>
        <v>1</v>
      </c>
      <c r="H13" s="15">
        <f>F13/D13</f>
        <v>387056.89126148255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40043</v>
      </c>
      <c r="C16" s="7">
        <f aca="true" t="shared" si="5" ref="C16:C22">B16/B$24</f>
        <v>0.9817107553507073</v>
      </c>
      <c r="D16" s="6">
        <v>123032</v>
      </c>
      <c r="E16" s="7">
        <f aca="true" t="shared" si="6" ref="E16:E22">D16/D$24</f>
        <v>0.9889078223965534</v>
      </c>
      <c r="F16" s="20">
        <v>34372705000</v>
      </c>
      <c r="G16" s="7">
        <f aca="true" t="shared" si="7" ref="G16:G22">F16/F$24</f>
        <v>0.9803169166225791</v>
      </c>
      <c r="H16" s="20">
        <f aca="true" t="shared" si="8" ref="H16:H22">IF(D16=0,"-",+F16/D16)</f>
        <v>279380.20189869305</v>
      </c>
      <c r="J16" s="8"/>
      <c r="M16" s="1"/>
      <c r="N16" s="1"/>
    </row>
    <row r="17" spans="1:14" ht="12.75">
      <c r="A17" s="1" t="s">
        <v>6</v>
      </c>
      <c r="B17" s="6">
        <v>444</v>
      </c>
      <c r="C17" s="7">
        <f t="shared" si="5"/>
        <v>0.010885287700115227</v>
      </c>
      <c r="D17" s="6">
        <v>746</v>
      </c>
      <c r="E17" s="7">
        <f t="shared" si="6"/>
        <v>0.005996206153747227</v>
      </c>
      <c r="F17" s="20">
        <v>298946000</v>
      </c>
      <c r="G17" s="7">
        <f t="shared" si="7"/>
        <v>0.008526004018498212</v>
      </c>
      <c r="H17" s="20">
        <f t="shared" si="8"/>
        <v>400731.9034852547</v>
      </c>
      <c r="J17" s="8"/>
      <c r="M17" s="1"/>
      <c r="N17" s="1"/>
    </row>
    <row r="18" spans="1:14" ht="12.75">
      <c r="A18" s="1" t="s">
        <v>7</v>
      </c>
      <c r="B18" s="6">
        <v>58</v>
      </c>
      <c r="C18" s="7">
        <f t="shared" si="5"/>
        <v>0.001421951996861899</v>
      </c>
      <c r="D18" s="6">
        <v>82</v>
      </c>
      <c r="E18" s="7">
        <f t="shared" si="6"/>
        <v>0.0006591004083207407</v>
      </c>
      <c r="F18" s="20">
        <v>50580000</v>
      </c>
      <c r="G18" s="7">
        <f t="shared" si="7"/>
        <v>0.0014425524451092823</v>
      </c>
      <c r="H18" s="20">
        <f t="shared" si="8"/>
        <v>616829.268292683</v>
      </c>
      <c r="J18" s="8"/>
      <c r="M18" s="1"/>
      <c r="N18" s="1"/>
    </row>
    <row r="19" spans="1:14" ht="12.75">
      <c r="A19" s="1" t="s">
        <v>8</v>
      </c>
      <c r="B19" s="6">
        <v>60</v>
      </c>
      <c r="C19" s="7">
        <f t="shared" si="5"/>
        <v>0.0014709848243398957</v>
      </c>
      <c r="D19" s="6">
        <v>187</v>
      </c>
      <c r="E19" s="7">
        <f t="shared" si="6"/>
        <v>0.0015030704433655916</v>
      </c>
      <c r="F19" s="20">
        <v>112985000</v>
      </c>
      <c r="G19" s="7">
        <f t="shared" si="7"/>
        <v>0.003222356425675608</v>
      </c>
      <c r="H19" s="20">
        <f t="shared" si="8"/>
        <v>604197.8609625668</v>
      </c>
      <c r="J19" s="8"/>
      <c r="M19" s="1"/>
      <c r="N19" s="1"/>
    </row>
    <row r="20" spans="1:14" ht="12.75">
      <c r="A20" s="1" t="s">
        <v>9</v>
      </c>
      <c r="B20" s="6">
        <v>149</v>
      </c>
      <c r="C20" s="7">
        <f t="shared" si="5"/>
        <v>0.0036529456471107408</v>
      </c>
      <c r="D20" s="6">
        <v>291</v>
      </c>
      <c r="E20" s="7">
        <f t="shared" si="6"/>
        <v>0.0023390026685528725</v>
      </c>
      <c r="F20" s="20">
        <v>168767000</v>
      </c>
      <c r="G20" s="7">
        <f t="shared" si="7"/>
        <v>0.0048132710261715745</v>
      </c>
      <c r="H20" s="20">
        <f t="shared" si="8"/>
        <v>579955.3264604812</v>
      </c>
      <c r="J20" s="8"/>
      <c r="M20" s="1"/>
      <c r="N20" s="1"/>
    </row>
    <row r="21" spans="1:14" ht="12.75">
      <c r="A21" s="1" t="s">
        <v>10</v>
      </c>
      <c r="B21" s="6">
        <v>0</v>
      </c>
      <c r="C21" s="7">
        <f t="shared" si="5"/>
        <v>0</v>
      </c>
      <c r="D21" s="6">
        <v>0</v>
      </c>
      <c r="E21" s="7">
        <f t="shared" si="6"/>
        <v>0</v>
      </c>
      <c r="F21" s="20">
        <v>0</v>
      </c>
      <c r="G21" s="7">
        <f t="shared" si="7"/>
        <v>0</v>
      </c>
      <c r="H21" s="20" t="str">
        <f t="shared" si="8"/>
        <v>-</v>
      </c>
      <c r="J21" s="8"/>
      <c r="M21" s="1"/>
      <c r="N21" s="1"/>
    </row>
    <row r="22" spans="1:14" ht="12.75">
      <c r="A22" s="1" t="s">
        <v>11</v>
      </c>
      <c r="B22" s="6">
        <v>35</v>
      </c>
      <c r="C22" s="7">
        <f t="shared" si="5"/>
        <v>0.000858074480864939</v>
      </c>
      <c r="D22" s="6">
        <v>74</v>
      </c>
      <c r="E22" s="7">
        <f t="shared" si="6"/>
        <v>0.0005947979294601807</v>
      </c>
      <c r="F22" s="20">
        <v>58867000</v>
      </c>
      <c r="G22" s="7">
        <f t="shared" si="7"/>
        <v>0.001678899461966155</v>
      </c>
      <c r="H22" s="20">
        <f t="shared" si="8"/>
        <v>795500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40789</v>
      </c>
      <c r="C24" s="11">
        <f t="shared" si="9"/>
        <v>1</v>
      </c>
      <c r="D24" s="10">
        <f t="shared" si="9"/>
        <v>124412</v>
      </c>
      <c r="E24" s="11">
        <f t="shared" si="9"/>
        <v>1</v>
      </c>
      <c r="F24" s="21">
        <f t="shared" si="9"/>
        <v>35062850000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91811</v>
      </c>
      <c r="C27" s="7">
        <f>B27/B$35</f>
        <v>0.9237727268153783</v>
      </c>
      <c r="D27" s="6">
        <v>468384</v>
      </c>
      <c r="E27" s="7">
        <f>D27/D$35</f>
        <v>0.9156100822200589</v>
      </c>
      <c r="F27" s="20">
        <v>69823790853</v>
      </c>
      <c r="G27" s="7">
        <f>F27/F$35</f>
        <v>0.3307739452918096</v>
      </c>
      <c r="H27" s="20">
        <f aca="true" t="shared" si="10" ref="H27:H33">IF(D27=0,"-",+F27/D27)</f>
        <v>149073.81732296577</v>
      </c>
      <c r="J27" s="8"/>
    </row>
    <row r="28" spans="1:10" ht="12.75">
      <c r="A28" s="1" t="s">
        <v>6</v>
      </c>
      <c r="B28" s="6">
        <v>1275</v>
      </c>
      <c r="C28" s="7">
        <f aca="true" t="shared" si="11" ref="C28:C33">B28/B$35</f>
        <v>0.012828639560505901</v>
      </c>
      <c r="D28" s="6">
        <v>2881</v>
      </c>
      <c r="E28" s="7">
        <f aca="true" t="shared" si="12" ref="E28:E33">D28/D$35</f>
        <v>0.0056318590021776785</v>
      </c>
      <c r="F28" s="20">
        <v>3591284454</v>
      </c>
      <c r="G28" s="7">
        <f aca="true" t="shared" si="13" ref="G28:G33">F28/F$35</f>
        <v>0.01701287359226334</v>
      </c>
      <c r="H28" s="20">
        <f t="shared" si="10"/>
        <v>1246540.942034016</v>
      </c>
      <c r="J28" s="8"/>
    </row>
    <row r="29" spans="1:10" ht="12.75">
      <c r="A29" s="1" t="s">
        <v>7</v>
      </c>
      <c r="B29" s="6">
        <v>259</v>
      </c>
      <c r="C29" s="7">
        <f t="shared" si="11"/>
        <v>0.0026059746244478654</v>
      </c>
      <c r="D29" s="6">
        <v>490</v>
      </c>
      <c r="E29" s="7">
        <f t="shared" si="12"/>
        <v>0.0009578656407730171</v>
      </c>
      <c r="F29" s="20">
        <v>907360818</v>
      </c>
      <c r="G29" s="7">
        <f t="shared" si="13"/>
        <v>0.004298410526075989</v>
      </c>
      <c r="H29" s="20">
        <f t="shared" si="10"/>
        <v>1851756.7714285713</v>
      </c>
      <c r="J29" s="8"/>
    </row>
    <row r="30" spans="1:10" ht="12.75">
      <c r="A30" s="1" t="s">
        <v>8</v>
      </c>
      <c r="B30" s="6">
        <v>179</v>
      </c>
      <c r="C30" s="7">
        <f t="shared" si="11"/>
        <v>0.0018010403775141617</v>
      </c>
      <c r="D30" s="6">
        <v>1686</v>
      </c>
      <c r="E30" s="7">
        <f t="shared" si="12"/>
        <v>0.0032958397353945036</v>
      </c>
      <c r="F30" s="20">
        <v>1466797092</v>
      </c>
      <c r="G30" s="7">
        <f t="shared" si="13"/>
        <v>0.006948609566112487</v>
      </c>
      <c r="H30" s="20">
        <f t="shared" si="10"/>
        <v>869986.4128113879</v>
      </c>
      <c r="J30" s="8"/>
    </row>
    <row r="31" spans="1:10" ht="12.75">
      <c r="A31" s="1" t="s">
        <v>9</v>
      </c>
      <c r="B31" s="6">
        <v>4886</v>
      </c>
      <c r="C31" s="7">
        <f t="shared" si="11"/>
        <v>0.04916135913147595</v>
      </c>
      <c r="D31" s="6">
        <v>35808</v>
      </c>
      <c r="E31" s="7">
        <f t="shared" si="12"/>
        <v>0.06999847523428612</v>
      </c>
      <c r="F31" s="20">
        <v>124093665588</v>
      </c>
      <c r="G31" s="7">
        <f t="shared" si="13"/>
        <v>0.5878648359078835</v>
      </c>
      <c r="H31" s="20">
        <f t="shared" si="10"/>
        <v>3465529.0881367293</v>
      </c>
      <c r="J31" s="8"/>
    </row>
    <row r="32" spans="1:10" ht="12.75">
      <c r="A32" s="1" t="s">
        <v>10</v>
      </c>
      <c r="B32" s="6">
        <v>474</v>
      </c>
      <c r="C32" s="7">
        <f t="shared" si="11"/>
        <v>0.004769235413082194</v>
      </c>
      <c r="D32" s="6">
        <v>655</v>
      </c>
      <c r="E32" s="7">
        <f t="shared" si="12"/>
        <v>0.0012804122340945433</v>
      </c>
      <c r="F32" s="20">
        <v>6226079000</v>
      </c>
      <c r="G32" s="7">
        <f t="shared" si="13"/>
        <v>0.02949459903808704</v>
      </c>
      <c r="H32" s="20">
        <f t="shared" si="10"/>
        <v>9505464.122137405</v>
      </c>
      <c r="J32" s="8"/>
    </row>
    <row r="33" spans="1:10" ht="12.75">
      <c r="A33" s="1" t="s">
        <v>11</v>
      </c>
      <c r="B33" s="6">
        <v>503</v>
      </c>
      <c r="C33" s="7">
        <f t="shared" si="11"/>
        <v>0.005061024077595662</v>
      </c>
      <c r="D33" s="6">
        <v>1650</v>
      </c>
      <c r="E33" s="7">
        <f t="shared" si="12"/>
        <v>0.003225465933215262</v>
      </c>
      <c r="F33" s="20">
        <v>4983195103</v>
      </c>
      <c r="G33" s="7">
        <f t="shared" si="13"/>
        <v>0.023606726077768023</v>
      </c>
      <c r="H33" s="20">
        <f t="shared" si="10"/>
        <v>3020118.244242424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99387</v>
      </c>
      <c r="C35" s="11">
        <f t="shared" si="14"/>
        <v>1</v>
      </c>
      <c r="D35" s="10">
        <f t="shared" si="14"/>
        <v>511554</v>
      </c>
      <c r="E35" s="11">
        <f t="shared" si="14"/>
        <v>1</v>
      </c>
      <c r="F35" s="21">
        <f t="shared" si="14"/>
        <v>211092172908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84434</v>
      </c>
      <c r="C38" s="7">
        <f aca="true" t="shared" si="15" ref="C38:C44">B38/B$46</f>
        <v>0.9242203662554593</v>
      </c>
      <c r="D38" s="6">
        <v>357874</v>
      </c>
      <c r="E38" s="7">
        <f aca="true" t="shared" si="16" ref="E38:E44">D38/D$46</f>
        <v>0.9343066074556766</v>
      </c>
      <c r="F38" s="20">
        <v>43855479481</v>
      </c>
      <c r="G38" s="7">
        <f aca="true" t="shared" si="17" ref="G38:G44">F38/F$46</f>
        <v>0.3509207767723588</v>
      </c>
      <c r="H38" s="20">
        <f aca="true" t="shared" si="18" ref="H38:H44">IF(D38=0,"-",+F38/D38)</f>
        <v>122544.46950882154</v>
      </c>
      <c r="J38" s="8"/>
      <c r="N38" s="1"/>
    </row>
    <row r="39" spans="1:14" ht="12.75">
      <c r="A39" s="1" t="s">
        <v>6</v>
      </c>
      <c r="B39" s="6">
        <v>1213</v>
      </c>
      <c r="C39" s="7">
        <f t="shared" si="15"/>
        <v>0.013277581356655757</v>
      </c>
      <c r="D39" s="6">
        <v>2361</v>
      </c>
      <c r="E39" s="7">
        <f t="shared" si="16"/>
        <v>0.006163895393917559</v>
      </c>
      <c r="F39" s="20">
        <v>2635287742</v>
      </c>
      <c r="G39" s="7">
        <f t="shared" si="17"/>
        <v>0.021086925337162644</v>
      </c>
      <c r="H39" s="20">
        <f t="shared" si="18"/>
        <v>1116174.3930537908</v>
      </c>
      <c r="J39" s="8"/>
      <c r="N39" s="1"/>
    </row>
    <row r="40" spans="1:14" ht="12.75">
      <c r="A40" s="1" t="s">
        <v>7</v>
      </c>
      <c r="B40" s="6">
        <v>245</v>
      </c>
      <c r="C40" s="7">
        <f t="shared" si="15"/>
        <v>0.002681786836257758</v>
      </c>
      <c r="D40" s="6">
        <v>417</v>
      </c>
      <c r="E40" s="7">
        <f t="shared" si="16"/>
        <v>0.0010886676744022118</v>
      </c>
      <c r="F40" s="20">
        <v>647264818</v>
      </c>
      <c r="G40" s="7">
        <f t="shared" si="17"/>
        <v>0.0051792541182541455</v>
      </c>
      <c r="H40" s="20">
        <f t="shared" si="18"/>
        <v>1552193.8081534773</v>
      </c>
      <c r="J40" s="8"/>
      <c r="N40" s="1"/>
    </row>
    <row r="41" spans="1:14" ht="12.75">
      <c r="A41" s="1" t="s">
        <v>8</v>
      </c>
      <c r="B41" s="6">
        <v>166</v>
      </c>
      <c r="C41" s="7">
        <f t="shared" si="15"/>
        <v>0.0018170474074236237</v>
      </c>
      <c r="D41" s="6">
        <v>1465</v>
      </c>
      <c r="E41" s="7">
        <f t="shared" si="16"/>
        <v>0.0038246957865689215</v>
      </c>
      <c r="F41" s="20">
        <v>1232024364</v>
      </c>
      <c r="G41" s="7">
        <f t="shared" si="17"/>
        <v>0.009858356400017473</v>
      </c>
      <c r="H41" s="20">
        <f t="shared" si="18"/>
        <v>840972.2621160409</v>
      </c>
      <c r="J41" s="8"/>
      <c r="N41" s="1"/>
    </row>
    <row r="42" spans="1:14" ht="12.75">
      <c r="A42" s="1" t="s">
        <v>9</v>
      </c>
      <c r="B42" s="6">
        <v>4392</v>
      </c>
      <c r="C42" s="7">
        <f t="shared" si="15"/>
        <v>0.0480751338156901</v>
      </c>
      <c r="D42" s="6">
        <v>19286</v>
      </c>
      <c r="E42" s="7">
        <f t="shared" si="16"/>
        <v>0.05035022726264042</v>
      </c>
      <c r="F42" s="20">
        <v>67857330521</v>
      </c>
      <c r="G42" s="7">
        <f t="shared" si="17"/>
        <v>0.5429776944166027</v>
      </c>
      <c r="H42" s="20">
        <f t="shared" si="18"/>
        <v>3518476.1236648345</v>
      </c>
      <c r="J42" s="8"/>
      <c r="N42" s="1"/>
    </row>
    <row r="43" spans="1:14" ht="12.75">
      <c r="A43" s="1" t="s">
        <v>10</v>
      </c>
      <c r="B43" s="6">
        <v>469</v>
      </c>
      <c r="C43" s="7">
        <f t="shared" si="15"/>
        <v>0.005133706229407708</v>
      </c>
      <c r="D43" s="6">
        <v>590</v>
      </c>
      <c r="E43" s="7">
        <f t="shared" si="16"/>
        <v>0.001540321170017518</v>
      </c>
      <c r="F43" s="20">
        <v>5793865000</v>
      </c>
      <c r="G43" s="7">
        <f t="shared" si="17"/>
        <v>0.046361084871846925</v>
      </c>
      <c r="H43" s="20">
        <f t="shared" si="18"/>
        <v>9820110.169491526</v>
      </c>
      <c r="J43" s="8"/>
      <c r="N43" s="1"/>
    </row>
    <row r="44" spans="1:14" ht="12.75">
      <c r="A44" s="1" t="s">
        <v>11</v>
      </c>
      <c r="B44" s="6">
        <v>438</v>
      </c>
      <c r="C44" s="7">
        <f t="shared" si="15"/>
        <v>0.0047943780991057065</v>
      </c>
      <c r="D44" s="6">
        <v>1044</v>
      </c>
      <c r="E44" s="7">
        <f t="shared" si="16"/>
        <v>0.0027255852567767604</v>
      </c>
      <c r="F44" s="20">
        <v>2951341274</v>
      </c>
      <c r="G44" s="7">
        <f t="shared" si="17"/>
        <v>0.02361590808375736</v>
      </c>
      <c r="H44" s="20">
        <f t="shared" si="18"/>
        <v>2826955.243295019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91357</v>
      </c>
      <c r="C46" s="11">
        <f t="shared" si="19"/>
        <v>0.9999999999999999</v>
      </c>
      <c r="D46" s="10">
        <f t="shared" si="19"/>
        <v>383037</v>
      </c>
      <c r="E46" s="11">
        <f t="shared" si="19"/>
        <v>1</v>
      </c>
      <c r="F46" s="10">
        <f t="shared" si="19"/>
        <v>124972593200</v>
      </c>
      <c r="G46" s="11">
        <f t="shared" si="19"/>
        <v>1.0000000000000002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65563</v>
      </c>
      <c r="C49" s="7">
        <f aca="true" t="shared" si="20" ref="C49:C55">B49/B$57</f>
        <v>0.9315572605853936</v>
      </c>
      <c r="D49" s="6">
        <v>110510</v>
      </c>
      <c r="E49" s="7">
        <f aca="true" t="shared" si="21" ref="E49:E55">D49/D$57</f>
        <v>0.8598862407307982</v>
      </c>
      <c r="F49" s="20">
        <v>25968311372</v>
      </c>
      <c r="G49" s="7">
        <f aca="true" t="shared" si="22" ref="G49:G55">F49/F$57</f>
        <v>0.3015378321637083</v>
      </c>
      <c r="H49" s="20">
        <f aca="true" t="shared" si="23" ref="H49:H55">IF(D49=0,"-",+F49/D49)</f>
        <v>234986.07702470364</v>
      </c>
      <c r="J49" s="8"/>
      <c r="N49" s="1"/>
    </row>
    <row r="50" spans="1:14" ht="12.75">
      <c r="A50" s="1" t="s">
        <v>6</v>
      </c>
      <c r="B50" s="6">
        <v>395</v>
      </c>
      <c r="C50" s="7">
        <f t="shared" si="20"/>
        <v>0.0056123898834896276</v>
      </c>
      <c r="D50" s="6">
        <v>520</v>
      </c>
      <c r="E50" s="7">
        <f t="shared" si="21"/>
        <v>0.0040461573177089415</v>
      </c>
      <c r="F50" s="20">
        <v>955996712</v>
      </c>
      <c r="G50" s="7">
        <f t="shared" si="22"/>
        <v>0.011100805591962191</v>
      </c>
      <c r="H50" s="20">
        <f t="shared" si="23"/>
        <v>1838455.2153846154</v>
      </c>
      <c r="J50" s="8"/>
      <c r="N50" s="1"/>
    </row>
    <row r="51" spans="1:14" ht="12.75">
      <c r="A51" s="1" t="s">
        <v>7</v>
      </c>
      <c r="B51" s="6">
        <v>63</v>
      </c>
      <c r="C51" s="7">
        <f t="shared" si="20"/>
        <v>0.0008951406649616369</v>
      </c>
      <c r="D51" s="6">
        <v>73</v>
      </c>
      <c r="E51" s="7">
        <f t="shared" si="21"/>
        <v>0.0005680182388322168</v>
      </c>
      <c r="F51" s="20">
        <v>260096000</v>
      </c>
      <c r="G51" s="7">
        <f t="shared" si="22"/>
        <v>0.0030201726585509406</v>
      </c>
      <c r="H51" s="20">
        <f t="shared" si="23"/>
        <v>3562958.904109589</v>
      </c>
      <c r="J51" s="8"/>
      <c r="N51" s="1"/>
    </row>
    <row r="52" spans="1:14" ht="12.75">
      <c r="A52" s="1" t="s">
        <v>8</v>
      </c>
      <c r="B52" s="6">
        <v>113</v>
      </c>
      <c r="C52" s="7">
        <f t="shared" si="20"/>
        <v>0.001605569764137539</v>
      </c>
      <c r="D52" s="6">
        <v>221</v>
      </c>
      <c r="E52" s="7">
        <f t="shared" si="21"/>
        <v>0.0017196168600263</v>
      </c>
      <c r="F52" s="20">
        <v>234772728</v>
      </c>
      <c r="G52" s="7">
        <f t="shared" si="22"/>
        <v>0.0027261248695828345</v>
      </c>
      <c r="H52" s="20">
        <f t="shared" si="23"/>
        <v>1062320.036199095</v>
      </c>
      <c r="J52" s="8"/>
      <c r="N52" s="1"/>
    </row>
    <row r="53" spans="1:14" ht="12.75">
      <c r="A53" s="1" t="s">
        <v>9</v>
      </c>
      <c r="B53" s="6">
        <v>3911</v>
      </c>
      <c r="C53" s="7">
        <f t="shared" si="20"/>
        <v>0.05556976413753907</v>
      </c>
      <c r="D53" s="6">
        <v>16522</v>
      </c>
      <c r="E53" s="7">
        <f t="shared" si="21"/>
        <v>0.12855886769843677</v>
      </c>
      <c r="F53" s="20">
        <v>56236335067</v>
      </c>
      <c r="G53" s="7">
        <f t="shared" si="22"/>
        <v>0.6530028973396856</v>
      </c>
      <c r="H53" s="20">
        <f t="shared" si="23"/>
        <v>3403724.432090546</v>
      </c>
      <c r="J53" s="8"/>
      <c r="N53" s="1"/>
    </row>
    <row r="54" spans="1:14" ht="12.75">
      <c r="A54" s="1" t="s">
        <v>10</v>
      </c>
      <c r="B54" s="6">
        <v>51</v>
      </c>
      <c r="C54" s="7">
        <f t="shared" si="20"/>
        <v>0.0007246376811594203</v>
      </c>
      <c r="D54" s="6">
        <v>65</v>
      </c>
      <c r="E54" s="7">
        <f t="shared" si="21"/>
        <v>0.0005057696647136177</v>
      </c>
      <c r="F54" s="20">
        <v>432214000</v>
      </c>
      <c r="G54" s="7">
        <f t="shared" si="22"/>
        <v>0.005018765784337077</v>
      </c>
      <c r="H54" s="20">
        <f t="shared" si="23"/>
        <v>6649446.153846154</v>
      </c>
      <c r="J54" s="8"/>
      <c r="N54" s="1"/>
    </row>
    <row r="55" spans="1:14" ht="12.75">
      <c r="A55" s="1" t="s">
        <v>11</v>
      </c>
      <c r="B55" s="6">
        <v>284</v>
      </c>
      <c r="C55" s="7">
        <f t="shared" si="20"/>
        <v>0.004035237283319125</v>
      </c>
      <c r="D55" s="6">
        <v>606</v>
      </c>
      <c r="E55" s="7">
        <f t="shared" si="21"/>
        <v>0.004715329489483881</v>
      </c>
      <c r="F55" s="20">
        <v>2031853829</v>
      </c>
      <c r="G55" s="7">
        <f t="shared" si="22"/>
        <v>0.023593401592173036</v>
      </c>
      <c r="H55" s="20">
        <f t="shared" si="23"/>
        <v>3352894.107260726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70380</v>
      </c>
      <c r="C57" s="11">
        <f t="shared" si="24"/>
        <v>1</v>
      </c>
      <c r="D57" s="10">
        <f t="shared" si="24"/>
        <v>128517</v>
      </c>
      <c r="E57" s="11">
        <f t="shared" si="24"/>
        <v>1</v>
      </c>
      <c r="F57" s="10">
        <f t="shared" si="24"/>
        <v>86119579708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Hgiles</cp:lastModifiedBy>
  <cp:lastPrinted>2001-02-08T21:22:29Z</cp:lastPrinted>
  <dcterms:created xsi:type="dcterms:W3CDTF">2000-09-06T18:30:25Z</dcterms:created>
  <dcterms:modified xsi:type="dcterms:W3CDTF">2001-07-05T15:54:25Z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