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2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<sst xmlns="http://schemas.openxmlformats.org/spreadsheetml/2006/main" count="117" uniqueCount="50">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</sst>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369615</c:v>
                </c:pt>
                <c:pt idx="1">
                  <c:v>124194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493809</c:v>
                </c:pt>
                <c:pt idx="1">
                  <c:v>7246</c:v>
                </c:pt>
                <c:pt idx="2">
                  <c:v>1268</c:v>
                </c:pt>
                <c:pt idx="3">
                  <c:v>439</c:v>
                </c:pt>
                <c:pt idx="4">
                  <c:v>117151</c:v>
                </c:pt>
                <c:pt idx="5">
                  <c:v>1072</c:v>
                </c:pt>
                <c:pt idx="6">
                  <c:v>2531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106986423182</c:v>
                </c:pt>
                <c:pt idx="1">
                  <c:v>4066714816</c:v>
                </c:pt>
                <c:pt idx="2">
                  <c:v>1377445342</c:v>
                </c:pt>
                <c:pt idx="3">
                  <c:v>229419000</c:v>
                </c:pt>
                <c:pt idx="4">
                  <c:v>299275249447</c:v>
                </c:pt>
                <c:pt idx="5">
                  <c:v>9812751000</c:v>
                </c:pt>
                <c:pt idx="6">
                  <c:v>10846198623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61937538262</c:v>
                </c:pt>
                <c:pt idx="1">
                  <c:v>45048884920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216655.47444862284</c:v>
                </c:pt>
                <c:pt idx="1">
                  <c:v>269022.965952241</c:v>
                </c:pt>
                <c:pt idx="2">
                  <c:v>198738.538302435</c:v>
                </c:pt>
                <c:pt idx="3">
                  <c:v>192957.18427281798</c:v>
                </c:pt>
                <c:pt idx="4">
                  <c:v>212404.03741966156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66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9153685.634328358</c:v>
                </c:pt>
                <c:pt idx="1">
                  <c:v>0</c:v>
                </c:pt>
                <c:pt idx="2">
                  <c:v>9153685.634328358</c:v>
                </c:pt>
                <c:pt idx="3">
                  <c:v>9220441.700960219</c:v>
                </c:pt>
                <c:pt idx="4">
                  <c:v>9011804.664723031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561235.8288711013</c:v>
                </c:pt>
                <c:pt idx="1">
                  <c:v>484705.4794520548</c:v>
                </c:pt>
                <c:pt idx="2">
                  <c:v>583027.9815602837</c:v>
                </c:pt>
                <c:pt idx="3">
                  <c:v>452084.5088721191</c:v>
                </c:pt>
                <c:pt idx="4">
                  <c:v>1454148.5332428766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84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1086313.3611987382</c:v>
                </c:pt>
                <c:pt idx="1">
                  <c:v>1039540.4255319149</c:v>
                </c:pt>
                <c:pt idx="2">
                  <c:v>1096953.8644724104</c:v>
                </c:pt>
                <c:pt idx="3">
                  <c:v>743553.3130630631</c:v>
                </c:pt>
                <c:pt idx="4">
                  <c:v>3261227.5862068967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585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522594.53302961274</c:v>
                </c:pt>
                <c:pt idx="1">
                  <c:v>307500</c:v>
                </c:pt>
                <c:pt idx="2">
                  <c:v>564792.9155313352</c:v>
                </c:pt>
                <c:pt idx="3">
                  <c:v>415237.58865248226</c:v>
                </c:pt>
                <c:pt idx="4">
                  <c:v>1060964.705882353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2554611.1381635666</c:v>
                </c:pt>
                <c:pt idx="1">
                  <c:v>1342495.5279020027</c:v>
                </c:pt>
                <c:pt idx="2">
                  <c:v>2671280.0303841294</c:v>
                </c:pt>
                <c:pt idx="3">
                  <c:v>2392508.530751247</c:v>
                </c:pt>
                <c:pt idx="4">
                  <c:v>3090106.3836553097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38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99229</c:v>
                </c:pt>
                <c:pt idx="1">
                  <c:v>1703</c:v>
                </c:pt>
                <c:pt idx="2">
                  <c:v>332</c:v>
                </c:pt>
                <c:pt idx="3">
                  <c:v>40</c:v>
                </c:pt>
                <c:pt idx="4">
                  <c:v>8841</c:v>
                </c:pt>
                <c:pt idx="5">
                  <c:v>619</c:v>
                </c:pt>
                <c:pt idx="6">
                  <c:v>721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3ce657b-e593-4db0-b2bd-e2d6d32ce72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$106.99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1406591-69c1-4f41-91c4-8c7704a7556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493,809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9620eef-844c-4ca8-8afb-eb799988d4f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623,516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a210c03-18d0-4079-a72e-8093b788c64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$432,594,201,410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ccd97e0-54c7-4700-9162-cb54f4f4a3d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111,485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369615</v>
      </c>
      <c r="C6" s="7">
        <f>B6/B$9</f>
        <v>0.7484979010103097</v>
      </c>
      <c r="D6" s="14">
        <v>61937538262</v>
      </c>
      <c r="E6" s="7">
        <f>D6/D$9</f>
        <v>0.5789289558417607</v>
      </c>
    </row>
    <row r="7" spans="1:5" ht="12.75">
      <c r="A7" s="1" t="s">
        <v>30</v>
      </c>
      <c r="B7" s="6">
        <v>124194</v>
      </c>
      <c r="C7" s="7">
        <f>B7/B$9</f>
        <v>0.25150209898969034</v>
      </c>
      <c r="D7" s="14">
        <v>45048884920</v>
      </c>
      <c r="E7" s="7">
        <f>D7/D$9</f>
        <v>0.4210710441582393</v>
      </c>
    </row>
    <row r="9" spans="1:7" ht="12.75">
      <c r="A9" s="9" t="s">
        <v>12</v>
      </c>
      <c r="B9" s="10">
        <f>SUM(B6:B7)</f>
        <v>493809</v>
      </c>
      <c r="C9" s="29">
        <f>SUM(C6:C7)</f>
        <v>1</v>
      </c>
      <c r="D9" s="15">
        <f>SUM(D6:D7)</f>
        <v>106986423182</v>
      </c>
      <c r="E9" s="29">
        <f>SUM(E6:E7)</f>
        <v>1</v>
      </c>
      <c r="G9" s="54">
        <f>+D9/1000000000</f>
        <v>106.986423182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99229</v>
      </c>
      <c r="C5" s="7">
        <f>B5/B$13</f>
        <v>0.8900659281517693</v>
      </c>
      <c r="D5" s="6">
        <v>493809</v>
      </c>
      <c r="E5" s="7">
        <f>D5/D$13</f>
        <v>0.7919748651197404</v>
      </c>
      <c r="F5" s="14">
        <v>106986423182</v>
      </c>
      <c r="G5" s="7">
        <f>F5/F$13</f>
        <v>0.24731358588091992</v>
      </c>
      <c r="H5" s="14">
        <f>IF(D5=0,"-",+F5/D5)</f>
        <v>216655.47444862284</v>
      </c>
      <c r="I5" s="25"/>
    </row>
    <row r="6" spans="1:8" ht="12.75">
      <c r="A6" s="51" t="s">
        <v>6</v>
      </c>
      <c r="B6" s="6">
        <v>1703</v>
      </c>
      <c r="C6" s="7">
        <f aca="true" t="shared" si="0" ref="C6:C11">B6/B$13</f>
        <v>0.015275597614028793</v>
      </c>
      <c r="D6" s="6">
        <v>7246</v>
      </c>
      <c r="E6" s="7">
        <f aca="true" t="shared" si="1" ref="E6:E11">D6/D$13</f>
        <v>0.011621193361517587</v>
      </c>
      <c r="F6" s="14">
        <v>4066714816</v>
      </c>
      <c r="G6" s="7">
        <f aca="true" t="shared" si="2" ref="G6:G11">F6/F$13</f>
        <v>0.009400761274064532</v>
      </c>
      <c r="H6" s="14">
        <f aca="true" t="shared" si="3" ref="H6:H11">IF(D6=0,"-",+F6/D6)</f>
        <v>561235.8288711013</v>
      </c>
    </row>
    <row r="7" spans="1:8" ht="12.75">
      <c r="A7" s="51" t="s">
        <v>7</v>
      </c>
      <c r="B7" s="6">
        <v>332</v>
      </c>
      <c r="C7" s="7">
        <f t="shared" si="0"/>
        <v>0.0029779791003273983</v>
      </c>
      <c r="D7" s="6">
        <v>1268</v>
      </c>
      <c r="E7" s="7">
        <f t="shared" si="1"/>
        <v>0.0020336286478614823</v>
      </c>
      <c r="F7" s="14">
        <v>1377445342</v>
      </c>
      <c r="G7" s="7">
        <f t="shared" si="2"/>
        <v>0.003184151191833702</v>
      </c>
      <c r="H7" s="14">
        <f t="shared" si="3"/>
        <v>1086313.3611987382</v>
      </c>
    </row>
    <row r="8" spans="1:8" ht="12.75">
      <c r="A8" s="51" t="s">
        <v>8</v>
      </c>
      <c r="B8" s="6">
        <v>40</v>
      </c>
      <c r="C8" s="7">
        <f t="shared" si="0"/>
        <v>0.000358792662690048</v>
      </c>
      <c r="D8" s="6">
        <v>439</v>
      </c>
      <c r="E8" s="7">
        <f t="shared" si="1"/>
        <v>0.0007040717479583523</v>
      </c>
      <c r="F8" s="14">
        <v>229419000</v>
      </c>
      <c r="G8" s="7">
        <f t="shared" si="2"/>
        <v>0.0005303330448078832</v>
      </c>
      <c r="H8" s="14">
        <f t="shared" si="3"/>
        <v>522594.53302961274</v>
      </c>
    </row>
    <row r="9" spans="1:8" ht="12.75">
      <c r="A9" s="51" t="s">
        <v>9</v>
      </c>
      <c r="B9" s="6">
        <v>8841</v>
      </c>
      <c r="C9" s="7">
        <f t="shared" si="0"/>
        <v>0.07930214827106785</v>
      </c>
      <c r="D9" s="6">
        <v>117151</v>
      </c>
      <c r="E9" s="7">
        <f t="shared" si="1"/>
        <v>0.18788772060380166</v>
      </c>
      <c r="F9" s="14">
        <v>299275249447</v>
      </c>
      <c r="G9" s="7">
        <f t="shared" si="2"/>
        <v>0.6918152126670689</v>
      </c>
      <c r="H9" s="14">
        <f t="shared" si="3"/>
        <v>2554611.1381635666</v>
      </c>
    </row>
    <row r="10" spans="1:8" ht="12.75">
      <c r="A10" s="51" t="s">
        <v>10</v>
      </c>
      <c r="B10" s="6">
        <v>619</v>
      </c>
      <c r="C10" s="7">
        <f t="shared" si="0"/>
        <v>0.005552316455128493</v>
      </c>
      <c r="D10" s="6">
        <v>1072</v>
      </c>
      <c r="E10" s="7">
        <f t="shared" si="1"/>
        <v>0.0017192822638071837</v>
      </c>
      <c r="F10" s="14">
        <v>9812751000</v>
      </c>
      <c r="G10" s="7">
        <f t="shared" si="2"/>
        <v>0.022683500999357512</v>
      </c>
      <c r="H10" s="14">
        <f t="shared" si="3"/>
        <v>9153685.634328358</v>
      </c>
    </row>
    <row r="11" spans="1:8" ht="12.75">
      <c r="A11" s="51" t="s">
        <v>11</v>
      </c>
      <c r="B11" s="6">
        <v>721</v>
      </c>
      <c r="C11" s="7">
        <f t="shared" si="0"/>
        <v>0.006467237744988115</v>
      </c>
      <c r="D11" s="6">
        <v>2531</v>
      </c>
      <c r="E11" s="7">
        <f t="shared" si="1"/>
        <v>0.004059238255313416</v>
      </c>
      <c r="F11" s="14">
        <v>10846198623</v>
      </c>
      <c r="G11" s="7">
        <f t="shared" si="2"/>
        <v>0.02507245494194753</v>
      </c>
      <c r="H11" s="14">
        <f t="shared" si="3"/>
        <v>4285341.218095615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111485</v>
      </c>
      <c r="C13" s="11">
        <f t="shared" si="4"/>
        <v>1</v>
      </c>
      <c r="D13" s="10">
        <f t="shared" si="4"/>
        <v>623516</v>
      </c>
      <c r="E13" s="12">
        <f t="shared" si="4"/>
        <v>1</v>
      </c>
      <c r="F13" s="15">
        <f t="shared" si="4"/>
        <v>432594201410</v>
      </c>
      <c r="G13" s="12">
        <f t="shared" si="4"/>
        <v>1</v>
      </c>
      <c r="H13" s="15">
        <f>F13/D13</f>
        <v>693798.0764086246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43606</v>
      </c>
      <c r="C16" s="7">
        <f aca="true" t="shared" si="5" ref="C16:C22">B16/B$24</f>
        <v>0.9306584142567496</v>
      </c>
      <c r="D16" s="6">
        <v>125882</v>
      </c>
      <c r="E16" s="7">
        <f aca="true" t="shared" si="6" ref="E16:E22">D16/D$24</f>
        <v>0.9100451834447858</v>
      </c>
      <c r="F16" s="20">
        <v>33865149000</v>
      </c>
      <c r="G16" s="7">
        <f aca="true" t="shared" si="7" ref="G16:G22">F16/F$24</f>
        <v>0.6853002419393647</v>
      </c>
      <c r="H16" s="20">
        <f aca="true" t="shared" si="8" ref="H16:H22">IF(D16=0,"-",+F16/D16)</f>
        <v>269022.965952241</v>
      </c>
      <c r="J16" s="8"/>
      <c r="M16" s="1"/>
      <c r="N16" s="1"/>
    </row>
    <row r="17" spans="1:14" ht="12.75">
      <c r="A17" s="1" t="s">
        <v>6</v>
      </c>
      <c r="B17" s="6">
        <v>596</v>
      </c>
      <c r="C17" s="7">
        <f t="shared" si="5"/>
        <v>0.012720093906733539</v>
      </c>
      <c r="D17" s="6">
        <v>1606</v>
      </c>
      <c r="E17" s="7">
        <f t="shared" si="6"/>
        <v>0.011610337972166998</v>
      </c>
      <c r="F17" s="20">
        <v>778437000</v>
      </c>
      <c r="G17" s="7">
        <f t="shared" si="7"/>
        <v>0.015752568058523916</v>
      </c>
      <c r="H17" s="20">
        <f t="shared" si="8"/>
        <v>484705.4794520548</v>
      </c>
      <c r="J17" s="8"/>
      <c r="M17" s="1"/>
      <c r="N17" s="1"/>
    </row>
    <row r="18" spans="1:14" ht="12.75">
      <c r="A18" s="1" t="s">
        <v>7</v>
      </c>
      <c r="B18" s="6">
        <v>82</v>
      </c>
      <c r="C18" s="7">
        <f t="shared" si="5"/>
        <v>0.001750080034147903</v>
      </c>
      <c r="D18" s="6">
        <v>235</v>
      </c>
      <c r="E18" s="7">
        <f t="shared" si="6"/>
        <v>0.0016988975239472257</v>
      </c>
      <c r="F18" s="20">
        <v>244292000</v>
      </c>
      <c r="G18" s="7">
        <f t="shared" si="7"/>
        <v>0.004943529606317435</v>
      </c>
      <c r="H18" s="20">
        <f t="shared" si="8"/>
        <v>1039540.4255319149</v>
      </c>
      <c r="J18" s="8"/>
      <c r="M18" s="1"/>
      <c r="N18" s="1"/>
    </row>
    <row r="19" spans="1:14" ht="12.75">
      <c r="A19" s="1" t="s">
        <v>8</v>
      </c>
      <c r="B19" s="6">
        <v>22</v>
      </c>
      <c r="C19" s="7">
        <f t="shared" si="5"/>
        <v>0.0004695336676982179</v>
      </c>
      <c r="D19" s="6">
        <v>72</v>
      </c>
      <c r="E19" s="7">
        <f t="shared" si="6"/>
        <v>0.0005205132839327671</v>
      </c>
      <c r="F19" s="20">
        <v>22140000</v>
      </c>
      <c r="G19" s="7">
        <f t="shared" si="7"/>
        <v>0.0004480283655783571</v>
      </c>
      <c r="H19" s="20">
        <f t="shared" si="8"/>
        <v>307500</v>
      </c>
      <c r="J19" s="8"/>
      <c r="M19" s="1"/>
      <c r="N19" s="1"/>
    </row>
    <row r="20" spans="1:14" ht="12.75">
      <c r="A20" s="1" t="s">
        <v>9</v>
      </c>
      <c r="B20" s="6">
        <v>2441</v>
      </c>
      <c r="C20" s="7">
        <f t="shared" si="5"/>
        <v>0.05209689467506136</v>
      </c>
      <c r="D20" s="6">
        <v>10286</v>
      </c>
      <c r="E20" s="7">
        <f t="shared" si="6"/>
        <v>0.07436110609072835</v>
      </c>
      <c r="F20" s="20">
        <v>13808909000</v>
      </c>
      <c r="G20" s="7">
        <f t="shared" si="7"/>
        <v>0.2794391567159108</v>
      </c>
      <c r="H20" s="20">
        <f t="shared" si="8"/>
        <v>1342495.5279020027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108</v>
      </c>
      <c r="C22" s="7">
        <f t="shared" si="5"/>
        <v>0.0023049834596094334</v>
      </c>
      <c r="D22" s="6">
        <v>244</v>
      </c>
      <c r="E22" s="7">
        <f t="shared" si="6"/>
        <v>0.0017639616844388217</v>
      </c>
      <c r="F22" s="20">
        <v>697587000</v>
      </c>
      <c r="G22" s="7">
        <f t="shared" si="7"/>
        <v>0.01411647531430485</v>
      </c>
      <c r="H22" s="20">
        <f t="shared" si="8"/>
        <v>2858963.1147540985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46855</v>
      </c>
      <c r="C24" s="11">
        <f t="shared" si="9"/>
        <v>1</v>
      </c>
      <c r="D24" s="10">
        <f t="shared" si="9"/>
        <v>138325</v>
      </c>
      <c r="E24" s="11">
        <f t="shared" si="9"/>
        <v>1</v>
      </c>
      <c r="F24" s="21">
        <f t="shared" si="9"/>
        <v>49416514000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97758</v>
      </c>
      <c r="C27" s="7">
        <f>B27/B$35</f>
        <v>0.8889596158917513</v>
      </c>
      <c r="D27" s="6">
        <v>367927</v>
      </c>
      <c r="E27" s="7">
        <f>D27/D$35</f>
        <v>0.758313736239955</v>
      </c>
      <c r="F27" s="20">
        <v>73121274182</v>
      </c>
      <c r="G27" s="7">
        <f>F27/F$35</f>
        <v>0.1908286327323654</v>
      </c>
      <c r="H27" s="20">
        <f aca="true" t="shared" si="10" ref="H27:H33">IF(D27=0,"-",+F27/D27)</f>
        <v>198738.538302435</v>
      </c>
      <c r="J27" s="8"/>
    </row>
    <row r="28" spans="1:10" ht="12.75">
      <c r="A28" s="1" t="s">
        <v>6</v>
      </c>
      <c r="B28" s="6">
        <v>1688</v>
      </c>
      <c r="C28" s="7">
        <f aca="true" t="shared" si="11" ref="C28:C33">B28/B$35</f>
        <v>0.015349780392656113</v>
      </c>
      <c r="D28" s="6">
        <v>5640</v>
      </c>
      <c r="E28" s="7">
        <f aca="true" t="shared" si="12" ref="E28:E33">D28/D$35</f>
        <v>0.011624288166928076</v>
      </c>
      <c r="F28" s="20">
        <v>3288277816</v>
      </c>
      <c r="G28" s="7">
        <f aca="true" t="shared" si="13" ref="G28:G33">F28/F$35</f>
        <v>0.008581600453372808</v>
      </c>
      <c r="H28" s="20">
        <f t="shared" si="10"/>
        <v>583027.9815602837</v>
      </c>
      <c r="J28" s="8"/>
    </row>
    <row r="29" spans="1:10" ht="12.75">
      <c r="A29" s="1" t="s">
        <v>7</v>
      </c>
      <c r="B29" s="6">
        <v>331</v>
      </c>
      <c r="C29" s="7">
        <f t="shared" si="11"/>
        <v>0.0030099391646736806</v>
      </c>
      <c r="D29" s="6">
        <v>1033</v>
      </c>
      <c r="E29" s="7">
        <f t="shared" si="12"/>
        <v>0.002129058453268919</v>
      </c>
      <c r="F29" s="20">
        <v>1133153342</v>
      </c>
      <c r="G29" s="7">
        <f t="shared" si="13"/>
        <v>0.0029572529383411783</v>
      </c>
      <c r="H29" s="20">
        <f t="shared" si="10"/>
        <v>1096953.8644724104</v>
      </c>
      <c r="J29" s="8"/>
    </row>
    <row r="30" spans="1:10" ht="12.75">
      <c r="A30" s="1" t="s">
        <v>8</v>
      </c>
      <c r="B30" s="6">
        <v>40</v>
      </c>
      <c r="C30" s="7">
        <f t="shared" si="11"/>
        <v>0.0003637388718638889</v>
      </c>
      <c r="D30" s="6">
        <v>367</v>
      </c>
      <c r="E30" s="7">
        <f t="shared" si="12"/>
        <v>0.0007564031484508163</v>
      </c>
      <c r="F30" s="20">
        <v>207279000</v>
      </c>
      <c r="G30" s="7">
        <f t="shared" si="13"/>
        <v>0.0005409474685257744</v>
      </c>
      <c r="H30" s="20">
        <f t="shared" si="10"/>
        <v>564792.9155313352</v>
      </c>
      <c r="J30" s="8"/>
    </row>
    <row r="31" spans="1:10" ht="12.75">
      <c r="A31" s="1" t="s">
        <v>9</v>
      </c>
      <c r="B31" s="6">
        <v>8834</v>
      </c>
      <c r="C31" s="7">
        <f t="shared" si="11"/>
        <v>0.08033172985113987</v>
      </c>
      <c r="D31" s="6">
        <v>106865</v>
      </c>
      <c r="E31" s="7">
        <f t="shared" si="12"/>
        <v>0.22025346719127106</v>
      </c>
      <c r="F31" s="20">
        <v>285466340447</v>
      </c>
      <c r="G31" s="7">
        <f t="shared" si="13"/>
        <v>0.744997294535971</v>
      </c>
      <c r="H31" s="20">
        <f t="shared" si="10"/>
        <v>2671280.0303841294</v>
      </c>
      <c r="J31" s="8"/>
    </row>
    <row r="32" spans="1:10" ht="12.75">
      <c r="A32" s="1" t="s">
        <v>10</v>
      </c>
      <c r="B32" s="6">
        <v>619</v>
      </c>
      <c r="C32" s="7">
        <f t="shared" si="11"/>
        <v>0.005628859042093681</v>
      </c>
      <c r="D32" s="6">
        <v>1072</v>
      </c>
      <c r="E32" s="7">
        <f t="shared" si="12"/>
        <v>0.002209439169316826</v>
      </c>
      <c r="F32" s="20">
        <v>9812751000</v>
      </c>
      <c r="G32" s="7">
        <f t="shared" si="13"/>
        <v>0.025608878915489564</v>
      </c>
      <c r="H32" s="20">
        <f t="shared" si="10"/>
        <v>9153685.634328358</v>
      </c>
      <c r="J32" s="8"/>
    </row>
    <row r="33" spans="1:10" ht="12.75">
      <c r="A33" s="1" t="s">
        <v>11</v>
      </c>
      <c r="B33" s="6">
        <v>699</v>
      </c>
      <c r="C33" s="7">
        <f t="shared" si="11"/>
        <v>0.006356336785821459</v>
      </c>
      <c r="D33" s="6">
        <v>2287</v>
      </c>
      <c r="E33" s="7">
        <f t="shared" si="12"/>
        <v>0.00471360763080931</v>
      </c>
      <c r="F33" s="20">
        <v>10148611623</v>
      </c>
      <c r="G33" s="7">
        <f t="shared" si="13"/>
        <v>0.026485392955934276</v>
      </c>
      <c r="H33" s="20">
        <f t="shared" si="10"/>
        <v>4437521.479230433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109969</v>
      </c>
      <c r="C35" s="11">
        <f t="shared" si="14"/>
        <v>1</v>
      </c>
      <c r="D35" s="10">
        <f t="shared" si="14"/>
        <v>485191</v>
      </c>
      <c r="E35" s="11">
        <f t="shared" si="14"/>
        <v>1</v>
      </c>
      <c r="F35" s="21">
        <f t="shared" si="14"/>
        <v>383177687410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88608</v>
      </c>
      <c r="C38" s="7">
        <f aca="true" t="shared" si="15" ref="C38:C44">B38/B$46</f>
        <v>0.8857965451055663</v>
      </c>
      <c r="D38" s="6">
        <v>258546</v>
      </c>
      <c r="E38" s="7">
        <f aca="true" t="shared" si="16" ref="E38:E44">D38/D$46</f>
        <v>0.7813984695172814</v>
      </c>
      <c r="F38" s="20">
        <v>49888308165</v>
      </c>
      <c r="G38" s="7">
        <f aca="true" t="shared" si="17" ref="G38:G44">F38/F$46</f>
        <v>0.22828156995026283</v>
      </c>
      <c r="H38" s="20">
        <f aca="true" t="shared" si="18" ref="H38:H44">IF(D38=0,"-",+F38/D38)</f>
        <v>192957.18427281798</v>
      </c>
      <c r="J38" s="8"/>
      <c r="N38" s="1"/>
    </row>
    <row r="39" spans="1:14" ht="12.75">
      <c r="A39" s="1" t="s">
        <v>6</v>
      </c>
      <c r="B39" s="6">
        <v>1617</v>
      </c>
      <c r="C39" s="7">
        <f t="shared" si="15"/>
        <v>0.016164827255278312</v>
      </c>
      <c r="D39" s="6">
        <v>4903</v>
      </c>
      <c r="E39" s="7">
        <f t="shared" si="16"/>
        <v>0.014818240065764819</v>
      </c>
      <c r="F39" s="20">
        <v>2216570347</v>
      </c>
      <c r="G39" s="7">
        <f t="shared" si="17"/>
        <v>0.010142700310558002</v>
      </c>
      <c r="H39" s="20">
        <f t="shared" si="18"/>
        <v>452084.5088721191</v>
      </c>
      <c r="J39" s="8"/>
      <c r="N39" s="1"/>
    </row>
    <row r="40" spans="1:14" ht="12.75">
      <c r="A40" s="1" t="s">
        <v>7</v>
      </c>
      <c r="B40" s="6">
        <v>327</v>
      </c>
      <c r="C40" s="7">
        <f t="shared" si="15"/>
        <v>0.003268953934740883</v>
      </c>
      <c r="D40" s="6">
        <v>888</v>
      </c>
      <c r="E40" s="7">
        <f t="shared" si="16"/>
        <v>0.002683784862002684</v>
      </c>
      <c r="F40" s="20">
        <v>660275342</v>
      </c>
      <c r="G40" s="7">
        <f t="shared" si="17"/>
        <v>0.0030213229755695144</v>
      </c>
      <c r="H40" s="20">
        <f t="shared" si="18"/>
        <v>743553.3130630631</v>
      </c>
      <c r="J40" s="8"/>
      <c r="N40" s="1"/>
    </row>
    <row r="41" spans="1:14" ht="12.75">
      <c r="A41" s="1" t="s">
        <v>8</v>
      </c>
      <c r="B41" s="6">
        <v>39</v>
      </c>
      <c r="C41" s="7">
        <f t="shared" si="15"/>
        <v>0.00038987523992322455</v>
      </c>
      <c r="D41" s="6">
        <v>282</v>
      </c>
      <c r="E41" s="7">
        <f t="shared" si="16"/>
        <v>0.0008522830305008523</v>
      </c>
      <c r="F41" s="20">
        <v>117097000</v>
      </c>
      <c r="G41" s="7">
        <f t="shared" si="17"/>
        <v>0.0005358186713419073</v>
      </c>
      <c r="H41" s="20">
        <f t="shared" si="18"/>
        <v>415237.58865248226</v>
      </c>
      <c r="J41" s="8"/>
      <c r="N41" s="1"/>
    </row>
    <row r="42" spans="1:14" ht="12.75">
      <c r="A42" s="1" t="s">
        <v>9</v>
      </c>
      <c r="B42" s="6">
        <v>8226</v>
      </c>
      <c r="C42" s="7">
        <f t="shared" si="15"/>
        <v>0.08223368522072937</v>
      </c>
      <c r="D42" s="6">
        <v>64160</v>
      </c>
      <c r="E42" s="7">
        <f t="shared" si="16"/>
        <v>0.1939095008401939</v>
      </c>
      <c r="F42" s="20">
        <v>153503347333</v>
      </c>
      <c r="G42" s="7">
        <f t="shared" si="17"/>
        <v>0.7024087689223752</v>
      </c>
      <c r="H42" s="20">
        <f t="shared" si="18"/>
        <v>2392508.530751247</v>
      </c>
      <c r="J42" s="8"/>
      <c r="N42" s="1"/>
    </row>
    <row r="43" spans="1:14" ht="12.75">
      <c r="A43" s="1" t="s">
        <v>10</v>
      </c>
      <c r="B43" s="6">
        <v>611</v>
      </c>
      <c r="C43" s="7">
        <f t="shared" si="15"/>
        <v>0.006108045425463852</v>
      </c>
      <c r="D43" s="6">
        <v>729</v>
      </c>
      <c r="E43" s="7">
        <f t="shared" si="16"/>
        <v>0.002203242302252203</v>
      </c>
      <c r="F43" s="20">
        <v>6721702000</v>
      </c>
      <c r="G43" s="7">
        <f t="shared" si="17"/>
        <v>0.030757520985134044</v>
      </c>
      <c r="H43" s="20">
        <f t="shared" si="18"/>
        <v>9220441.700960219</v>
      </c>
      <c r="J43" s="8"/>
      <c r="N43" s="1"/>
    </row>
    <row r="44" spans="1:14" ht="12.75">
      <c r="A44" s="1" t="s">
        <v>11</v>
      </c>
      <c r="B44" s="6">
        <v>604</v>
      </c>
      <c r="C44" s="7">
        <f t="shared" si="15"/>
        <v>0.006038067818298145</v>
      </c>
      <c r="D44" s="6">
        <v>1368</v>
      </c>
      <c r="E44" s="7">
        <f t="shared" si="16"/>
        <v>0.004134479382004135</v>
      </c>
      <c r="F44" s="20">
        <v>5431183563</v>
      </c>
      <c r="G44" s="7">
        <f t="shared" si="17"/>
        <v>0.0248522981847585</v>
      </c>
      <c r="H44" s="20">
        <f t="shared" si="18"/>
        <v>3970163.423245614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100032</v>
      </c>
      <c r="C46" s="11">
        <f t="shared" si="19"/>
        <v>1</v>
      </c>
      <c r="D46" s="10">
        <f t="shared" si="19"/>
        <v>330876</v>
      </c>
      <c r="E46" s="11">
        <f t="shared" si="19"/>
        <v>1</v>
      </c>
      <c r="F46" s="10">
        <f t="shared" si="19"/>
        <v>218538483750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65997</v>
      </c>
      <c r="C49" s="7">
        <f aca="true" t="shared" si="20" ref="C49:C55">B49/B$57</f>
        <v>0.8850104596899641</v>
      </c>
      <c r="D49" s="6">
        <v>109381</v>
      </c>
      <c r="E49" s="7">
        <f aca="true" t="shared" si="21" ref="E49:E55">D49/D$57</f>
        <v>0.7088163820756246</v>
      </c>
      <c r="F49" s="20">
        <v>23232966017</v>
      </c>
      <c r="G49" s="7">
        <f aca="true" t="shared" si="22" ref="G49:G55">F49/F$57</f>
        <v>0.1411144217204725</v>
      </c>
      <c r="H49" s="20">
        <f aca="true" t="shared" si="23" ref="H49:H55">IF(D49=0,"-",+F49/D49)</f>
        <v>212404.03741966156</v>
      </c>
      <c r="J49" s="8"/>
      <c r="N49" s="1"/>
    </row>
    <row r="50" spans="1:14" ht="12.75">
      <c r="A50" s="1" t="s">
        <v>6</v>
      </c>
      <c r="B50" s="6">
        <v>539</v>
      </c>
      <c r="C50" s="7">
        <f t="shared" si="20"/>
        <v>0.007227913962345116</v>
      </c>
      <c r="D50" s="6">
        <v>737</v>
      </c>
      <c r="E50" s="7">
        <f t="shared" si="21"/>
        <v>0.004775945306677899</v>
      </c>
      <c r="F50" s="20">
        <v>1071707469</v>
      </c>
      <c r="G50" s="7">
        <f t="shared" si="22"/>
        <v>0.006509430592322387</v>
      </c>
      <c r="H50" s="20">
        <f t="shared" si="23"/>
        <v>1454148.5332428766</v>
      </c>
      <c r="J50" s="8"/>
      <c r="N50" s="1"/>
    </row>
    <row r="51" spans="1:14" ht="12.75">
      <c r="A51" s="1" t="s">
        <v>7</v>
      </c>
      <c r="B51" s="6">
        <v>50</v>
      </c>
      <c r="C51" s="7">
        <f t="shared" si="20"/>
        <v>0.0006704929464142037</v>
      </c>
      <c r="D51" s="6">
        <v>145</v>
      </c>
      <c r="E51" s="7">
        <f t="shared" si="21"/>
        <v>0.0009396364578945663</v>
      </c>
      <c r="F51" s="20">
        <v>472878000</v>
      </c>
      <c r="G51" s="7">
        <f t="shared" si="22"/>
        <v>0.002872207770006897</v>
      </c>
      <c r="H51" s="20">
        <f t="shared" si="23"/>
        <v>3261227.5862068967</v>
      </c>
      <c r="J51" s="8"/>
      <c r="N51" s="1"/>
    </row>
    <row r="52" spans="1:14" ht="12.75">
      <c r="A52" s="1" t="s">
        <v>8</v>
      </c>
      <c r="B52" s="6">
        <v>36</v>
      </c>
      <c r="C52" s="7">
        <f t="shared" si="20"/>
        <v>0.00048275492141822666</v>
      </c>
      <c r="D52" s="6">
        <v>85</v>
      </c>
      <c r="E52" s="7">
        <f t="shared" si="21"/>
        <v>0.0005508213718692285</v>
      </c>
      <c r="F52" s="20">
        <v>90182000</v>
      </c>
      <c r="G52" s="7">
        <f t="shared" si="22"/>
        <v>0.0005477553219112795</v>
      </c>
      <c r="H52" s="20">
        <f t="shared" si="23"/>
        <v>1060964.705882353</v>
      </c>
      <c r="J52" s="8"/>
      <c r="N52" s="1"/>
    </row>
    <row r="53" spans="1:14" ht="12.75">
      <c r="A53" s="1" t="s">
        <v>9</v>
      </c>
      <c r="B53" s="6">
        <v>7273</v>
      </c>
      <c r="C53" s="7">
        <f t="shared" si="20"/>
        <v>0.09752990398541007</v>
      </c>
      <c r="D53" s="6">
        <v>42705</v>
      </c>
      <c r="E53" s="7">
        <f t="shared" si="21"/>
        <v>0.2767391374785342</v>
      </c>
      <c r="F53" s="20">
        <v>131962993114</v>
      </c>
      <c r="G53" s="7">
        <f t="shared" si="22"/>
        <v>0.8015283734396557</v>
      </c>
      <c r="H53" s="20">
        <f t="shared" si="23"/>
        <v>3090106.3836553097</v>
      </c>
      <c r="J53" s="8"/>
      <c r="N53" s="1"/>
    </row>
    <row r="54" spans="1:14" ht="12.75">
      <c r="A54" s="1" t="s">
        <v>10</v>
      </c>
      <c r="B54" s="6">
        <v>293</v>
      </c>
      <c r="C54" s="7">
        <f t="shared" si="20"/>
        <v>0.003929088665987234</v>
      </c>
      <c r="D54" s="6">
        <v>343</v>
      </c>
      <c r="E54" s="7">
        <f t="shared" si="21"/>
        <v>0.002222726241778181</v>
      </c>
      <c r="F54" s="20">
        <v>3091049000</v>
      </c>
      <c r="G54" s="7">
        <f t="shared" si="22"/>
        <v>0.018774683861951812</v>
      </c>
      <c r="H54" s="20">
        <f t="shared" si="23"/>
        <v>9011804.664723031</v>
      </c>
      <c r="J54" s="8"/>
      <c r="N54" s="1"/>
    </row>
    <row r="55" spans="1:14" ht="12.75">
      <c r="A55" s="1" t="s">
        <v>11</v>
      </c>
      <c r="B55" s="6">
        <v>384</v>
      </c>
      <c r="C55" s="7">
        <f t="shared" si="20"/>
        <v>0.005149385828461085</v>
      </c>
      <c r="D55" s="6">
        <v>919</v>
      </c>
      <c r="E55" s="7">
        <f t="shared" si="21"/>
        <v>0.0059553510676214234</v>
      </c>
      <c r="F55" s="20">
        <v>4717428060</v>
      </c>
      <c r="G55" s="7">
        <f t="shared" si="22"/>
        <v>0.028653127293679477</v>
      </c>
      <c r="H55" s="20">
        <f t="shared" si="23"/>
        <v>5133218.781284004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74572</v>
      </c>
      <c r="C57" s="11">
        <f t="shared" si="24"/>
        <v>1</v>
      </c>
      <c r="D57" s="10">
        <f t="shared" si="24"/>
        <v>154315</v>
      </c>
      <c r="E57" s="11">
        <f t="shared" si="24"/>
        <v>1</v>
      </c>
      <c r="F57" s="10">
        <f t="shared" si="24"/>
        <v>164639203660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2005-07-06T15:02:39Z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