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<sst xmlns="http://schemas.openxmlformats.org/spreadsheetml/2006/main" count="117" uniqueCount="50">
  <si>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</si>
  <si>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</si>
  <si>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</si>
  <si>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</si>
  <si>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</si>
  <si>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</si>
  <si>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</si>
  <si>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</si>
  <si>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</si>
  <si>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</si>
  <si>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</si>
  <si>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</si>
  <si>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</si>
  <si>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</si>
  <si>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</si>
  <si>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</si>
  <si>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</si>
  <si>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</si>
  <si>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</si>
  <si>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</si>
  <si>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</si>
  <si>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</si>
  <si>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</si>
  <si>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</si>
  <si>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</si>
  <si>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</si>
  <si>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</si>
  <si>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</si>
  <si>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</si>
  <si>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</si>
  <si>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</si>
  <si>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</si>
  <si>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</si>
  <si>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</si>
  <si>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</si>
  <si>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</si>
  <si>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</si>
  <si>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</si>
  <si>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</si>
  <si>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</si>
  <si>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</si>
  <si>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</si>
  <si>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</si>
  <si>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</si>
  <si>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</si>
  <si>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</si>
  <si>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</si>
  <si>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</si>
  <si>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</si>
  <si>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November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</si>
</sst>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361744</c:v>
                </c:pt>
                <c:pt idx="1">
                  <c:v>122031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483775</c:v>
                </c:pt>
                <c:pt idx="1">
                  <c:v>5390</c:v>
                </c:pt>
                <c:pt idx="2">
                  <c:v>596</c:v>
                </c:pt>
                <c:pt idx="3">
                  <c:v>2454</c:v>
                </c:pt>
                <c:pt idx="4">
                  <c:v>50846</c:v>
                </c:pt>
                <c:pt idx="5">
                  <c:v>911</c:v>
                </c:pt>
                <c:pt idx="6">
                  <c:v>1576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90389773566</c:v>
                </c:pt>
                <c:pt idx="1">
                  <c:v>5160249069</c:v>
                </c:pt>
                <c:pt idx="2">
                  <c:v>1206922879</c:v>
                </c:pt>
                <c:pt idx="3">
                  <c:v>1731014247</c:v>
                </c:pt>
                <c:pt idx="4">
                  <c:v>154200983187</c:v>
                </c:pt>
                <c:pt idx="5">
                  <c:v>7834582000</c:v>
                </c:pt>
                <c:pt idx="6">
                  <c:v>5641528553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58458837095</c:v>
                </c:pt>
                <c:pt idx="1">
                  <c:v>31930936471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186842.58914991474</c:v>
                </c:pt>
                <c:pt idx="1">
                  <c:v>279187.1915157551</c:v>
                </c:pt>
                <c:pt idx="2">
                  <c:v>158219.0730834218</c:v>
                </c:pt>
                <c:pt idx="3">
                  <c:v>137087.95828523109</c:v>
                </c:pt>
                <c:pt idx="4">
                  <c:v>217279.96785662905</c:v>
                </c:pt>
              </c:numCache>
            </c:numRef>
          </c:val>
        </c:ser>
        <c:axId val="53996117"/>
        <c:axId val="20086678"/>
      </c:barChart>
      <c:catAx>
        <c:axId val="53996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086678"/>
        <c:crosses val="autoZero"/>
        <c:auto val="1"/>
        <c:lblOffset val="100"/>
        <c:noMultiLvlLbl val="0"/>
      </c:catAx>
      <c:valAx>
        <c:axId val="2008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996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8599980.241492866</c:v>
                </c:pt>
                <c:pt idx="1">
                  <c:v>0</c:v>
                </c:pt>
                <c:pt idx="2">
                  <c:v>8599980.241492866</c:v>
                </c:pt>
                <c:pt idx="3">
                  <c:v>8656803.379416283</c:v>
                </c:pt>
                <c:pt idx="4">
                  <c:v>8457703.846153846</c:v>
                </c:pt>
              </c:numCache>
            </c:numRef>
          </c:val>
        </c:ser>
        <c:axId val="30565655"/>
        <c:axId val="40610520"/>
      </c:barChart>
      <c:catAx>
        <c:axId val="3056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610520"/>
        <c:crosses val="autoZero"/>
        <c:auto val="1"/>
        <c:lblOffset val="100"/>
        <c:noMultiLvlLbl val="0"/>
      </c:catAx>
      <c:valAx>
        <c:axId val="40610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565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957374.5953617811</c:v>
                </c:pt>
                <c:pt idx="1">
                  <c:v>522244.35318275157</c:v>
                </c:pt>
                <c:pt idx="2">
                  <c:v>1053347.6152626812</c:v>
                </c:pt>
                <c:pt idx="3">
                  <c:v>834426.3891464412</c:v>
                </c:pt>
                <c:pt idx="4">
                  <c:v>2125155.540720961</c:v>
                </c:pt>
              </c:numCache>
            </c:numRef>
          </c:val>
        </c:ser>
        <c:axId val="22438105"/>
        <c:axId val="49190682"/>
      </c:barChart>
      <c:catAx>
        <c:axId val="22438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190682"/>
        <c:crosses val="autoZero"/>
        <c:auto val="1"/>
        <c:lblOffset val="100"/>
        <c:noMultiLvlLbl val="0"/>
      </c:catAx>
      <c:valAx>
        <c:axId val="49190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438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2025038.3875838926</c:v>
                </c:pt>
                <c:pt idx="1">
                  <c:v>621134.6153846154</c:v>
                </c:pt>
                <c:pt idx="2">
                  <c:v>2321798.5345528456</c:v>
                </c:pt>
                <c:pt idx="3">
                  <c:v>1722659.0747252747</c:v>
                </c:pt>
                <c:pt idx="4">
                  <c:v>9689594.594594594</c:v>
                </c:pt>
              </c:numCache>
            </c:numRef>
          </c:val>
        </c:ser>
        <c:axId val="43277723"/>
        <c:axId val="61588572"/>
      </c:barChart>
      <c:catAx>
        <c:axId val="43277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588572"/>
        <c:crosses val="autoZero"/>
        <c:auto val="1"/>
        <c:lblOffset val="100"/>
        <c:noMultiLvlLbl val="0"/>
      </c:catAx>
      <c:valAx>
        <c:axId val="6158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277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705384.7787286064</c:v>
                </c:pt>
                <c:pt idx="1">
                  <c:v>468104.1666666667</c:v>
                </c:pt>
                <c:pt idx="2">
                  <c:v>731106.2542908762</c:v>
                </c:pt>
                <c:pt idx="3">
                  <c:v>734515.812431843</c:v>
                </c:pt>
                <c:pt idx="4">
                  <c:v>714650.65</c:v>
                </c:pt>
              </c:numCache>
            </c:numRef>
          </c:val>
        </c:ser>
        <c:axId val="43834205"/>
        <c:axId val="30651038"/>
      </c:barChart>
      <c:catAx>
        <c:axId val="43834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651038"/>
        <c:crosses val="autoZero"/>
        <c:auto val="1"/>
        <c:lblOffset val="100"/>
        <c:noMultiLvlLbl val="0"/>
      </c:catAx>
      <c:valAx>
        <c:axId val="3065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834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3032706.2735908427</c:v>
                </c:pt>
                <c:pt idx="1">
                  <c:v>944087.6897133221</c:v>
                </c:pt>
                <c:pt idx="2">
                  <c:v>3057352.5796867847</c:v>
                </c:pt>
                <c:pt idx="3">
                  <c:v>3032895.0624681655</c:v>
                </c:pt>
                <c:pt idx="4">
                  <c:v>3086879.4966398734</c:v>
                </c:pt>
              </c:numCache>
            </c:numRef>
          </c:val>
        </c:ser>
        <c:axId val="46160415"/>
        <c:axId val="47636960"/>
      </c:barChart>
      <c:catAx>
        <c:axId val="4616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636960"/>
        <c:crosses val="autoZero"/>
        <c:auto val="1"/>
        <c:lblOffset val="100"/>
        <c:noMultiLvlLbl val="0"/>
      </c:catAx>
      <c:valAx>
        <c:axId val="4763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160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81302</c:v>
                </c:pt>
                <c:pt idx="1">
                  <c:v>1514</c:v>
                </c:pt>
                <c:pt idx="2">
                  <c:v>244</c:v>
                </c:pt>
                <c:pt idx="3">
                  <c:v>230</c:v>
                </c:pt>
                <c:pt idx="4">
                  <c:v>6114</c:v>
                </c:pt>
                <c:pt idx="5">
                  <c:v>581</c:v>
                </c:pt>
                <c:pt idx="6">
                  <c:v>481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0.63375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4287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45c7ce31-e763-4642-946a-4d76a630d936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$90.39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aa138f2a-2911-4854-b22d-acc54d3694e9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483,775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431b4a99-24d9-4845-9885-3c30fb855ac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545,548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dc26706-a0e8-4764-a54e-2a8645e2ad2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$266,165,053,501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e23da76-692e-4793-9660-3a7f8f2ca97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90,466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361744</v>
      </c>
      <c r="C6" s="7">
        <f>B6/B$9</f>
        <v>0.7477525709265671</v>
      </c>
      <c r="D6" s="14">
        <v>58458837095</v>
      </c>
      <c r="E6" s="7">
        <f>D6/D$9</f>
        <v>0.6467417141200719</v>
      </c>
    </row>
    <row r="7" spans="1:5" ht="12.75">
      <c r="A7" s="1" t="s">
        <v>30</v>
      </c>
      <c r="B7" s="6">
        <v>122031</v>
      </c>
      <c r="C7" s="7">
        <f>B7/B$9</f>
        <v>0.2522474290734329</v>
      </c>
      <c r="D7" s="14">
        <v>31930936471</v>
      </c>
      <c r="E7" s="7">
        <f>D7/D$9</f>
        <v>0.35325828587992814</v>
      </c>
    </row>
    <row r="9" spans="1:7" ht="12.75">
      <c r="A9" s="9" t="s">
        <v>12</v>
      </c>
      <c r="B9" s="10">
        <f>SUM(B6:B7)</f>
        <v>483775</v>
      </c>
      <c r="C9" s="29">
        <f>SUM(C6:C7)</f>
        <v>1</v>
      </c>
      <c r="D9" s="15">
        <f>SUM(D6:D7)</f>
        <v>90389773566</v>
      </c>
      <c r="E9" s="29">
        <f>SUM(E6:E7)</f>
        <v>1</v>
      </c>
      <c r="G9" s="54">
        <f>+D9/1000000000</f>
        <v>90.389773566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81302</v>
      </c>
      <c r="C5" s="7">
        <f>B5/B$13</f>
        <v>0.8987022748878032</v>
      </c>
      <c r="D5" s="6">
        <v>483775</v>
      </c>
      <c r="E5" s="7">
        <f>D5/D$13</f>
        <v>0.8867689002617551</v>
      </c>
      <c r="F5" s="14">
        <v>90389773566</v>
      </c>
      <c r="G5" s="7">
        <f>F5/F$13</f>
        <v>0.3396004560969173</v>
      </c>
      <c r="H5" s="14">
        <f>IF(D5=0,"-",+F5/D5)</f>
        <v>186842.58914991474</v>
      </c>
      <c r="I5" s="25"/>
    </row>
    <row r="6" spans="1:8" ht="12.75">
      <c r="A6" s="51" t="s">
        <v>6</v>
      </c>
      <c r="B6" s="6">
        <v>1514</v>
      </c>
      <c r="C6" s="7">
        <f aca="true" t="shared" si="0" ref="C6:C11">B6/B$13</f>
        <v>0.016735569164105853</v>
      </c>
      <c r="D6" s="6">
        <v>5390</v>
      </c>
      <c r="E6" s="7">
        <f aca="true" t="shared" si="1" ref="E6:E11">D6/D$13</f>
        <v>0.009879973897805509</v>
      </c>
      <c r="F6" s="14">
        <v>5160249069</v>
      </c>
      <c r="G6" s="7">
        <f aca="true" t="shared" si="2" ref="G6:G11">F6/F$13</f>
        <v>0.01938740267035324</v>
      </c>
      <c r="H6" s="14">
        <f aca="true" t="shared" si="3" ref="H6:H11">IF(D6=0,"-",+F6/D6)</f>
        <v>957374.5953617811</v>
      </c>
    </row>
    <row r="7" spans="1:8" ht="12.75">
      <c r="A7" s="51" t="s">
        <v>7</v>
      </c>
      <c r="B7" s="6">
        <v>244</v>
      </c>
      <c r="C7" s="7">
        <f t="shared" si="0"/>
        <v>0.0026971458890632945</v>
      </c>
      <c r="D7" s="6">
        <v>596</v>
      </c>
      <c r="E7" s="7">
        <f t="shared" si="1"/>
        <v>0.0010924794885143012</v>
      </c>
      <c r="F7" s="14">
        <v>1206922879</v>
      </c>
      <c r="G7" s="7">
        <f t="shared" si="2"/>
        <v>0.004534490396559387</v>
      </c>
      <c r="H7" s="14">
        <f t="shared" si="3"/>
        <v>2025038.3875838926</v>
      </c>
    </row>
    <row r="8" spans="1:8" ht="12.75">
      <c r="A8" s="51" t="s">
        <v>8</v>
      </c>
      <c r="B8" s="6">
        <v>230</v>
      </c>
      <c r="C8" s="7">
        <f t="shared" si="0"/>
        <v>0.002542391616739991</v>
      </c>
      <c r="D8" s="6">
        <v>2454</v>
      </c>
      <c r="E8" s="7">
        <f t="shared" si="1"/>
        <v>0.004498229303379354</v>
      </c>
      <c r="F8" s="14">
        <v>1731014247</v>
      </c>
      <c r="G8" s="7">
        <f t="shared" si="2"/>
        <v>0.006503536900247111</v>
      </c>
      <c r="H8" s="14">
        <f t="shared" si="3"/>
        <v>705384.7787286064</v>
      </c>
    </row>
    <row r="9" spans="1:8" ht="12.75">
      <c r="A9" s="51" t="s">
        <v>9</v>
      </c>
      <c r="B9" s="6">
        <v>6114</v>
      </c>
      <c r="C9" s="7">
        <f t="shared" si="0"/>
        <v>0.06758340149890567</v>
      </c>
      <c r="D9" s="6">
        <v>50846</v>
      </c>
      <c r="E9" s="7">
        <f t="shared" si="1"/>
        <v>0.09320169810905732</v>
      </c>
      <c r="F9" s="14">
        <v>154200983187</v>
      </c>
      <c r="G9" s="7">
        <f t="shared" si="2"/>
        <v>0.5793434606035561</v>
      </c>
      <c r="H9" s="14">
        <f t="shared" si="3"/>
        <v>3032706.2735908427</v>
      </c>
    </row>
    <row r="10" spans="1:8" ht="12.75">
      <c r="A10" s="51" t="s">
        <v>10</v>
      </c>
      <c r="B10" s="6">
        <v>581</v>
      </c>
      <c r="C10" s="7">
        <f t="shared" si="0"/>
        <v>0.006422302301417107</v>
      </c>
      <c r="D10" s="6">
        <v>911</v>
      </c>
      <c r="E10" s="7">
        <f t="shared" si="1"/>
        <v>0.0016698805604639737</v>
      </c>
      <c r="F10" s="14">
        <v>7834582000</v>
      </c>
      <c r="G10" s="7">
        <f t="shared" si="2"/>
        <v>0.02943505128471182</v>
      </c>
      <c r="H10" s="14">
        <f t="shared" si="3"/>
        <v>8599980.241492866</v>
      </c>
    </row>
    <row r="11" spans="1:8" ht="12.75">
      <c r="A11" s="51" t="s">
        <v>11</v>
      </c>
      <c r="B11" s="6">
        <v>481</v>
      </c>
      <c r="C11" s="7">
        <f t="shared" si="0"/>
        <v>0.005316914641964937</v>
      </c>
      <c r="D11" s="6">
        <v>1576</v>
      </c>
      <c r="E11" s="7">
        <f t="shared" si="1"/>
        <v>0.002888838379024394</v>
      </c>
      <c r="F11" s="14">
        <v>5641528553</v>
      </c>
      <c r="G11" s="7">
        <f t="shared" si="2"/>
        <v>0.021195602047655006</v>
      </c>
      <c r="H11" s="14">
        <f t="shared" si="3"/>
        <v>3579650.0970812184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90466</v>
      </c>
      <c r="C13" s="11">
        <f t="shared" si="4"/>
        <v>1.0000000000000002</v>
      </c>
      <c r="D13" s="10">
        <f t="shared" si="4"/>
        <v>545548</v>
      </c>
      <c r="E13" s="12">
        <f t="shared" si="4"/>
        <v>1</v>
      </c>
      <c r="F13" s="15">
        <f t="shared" si="4"/>
        <v>266165053501</v>
      </c>
      <c r="G13" s="12">
        <f t="shared" si="4"/>
        <v>1</v>
      </c>
      <c r="H13" s="15">
        <f>F13/D13</f>
        <v>487885.67367307737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37400</v>
      </c>
      <c r="C16" s="7">
        <f aca="true" t="shared" si="5" ref="C16:C22">B16/B$24</f>
        <v>0.9726412150213253</v>
      </c>
      <c r="D16" s="6">
        <v>114471</v>
      </c>
      <c r="E16" s="7">
        <f aca="true" t="shared" si="6" ref="E16:E22">D16/D$24</f>
        <v>0.9830055817947617</v>
      </c>
      <c r="F16" s="20">
        <v>31958837000</v>
      </c>
      <c r="G16" s="7">
        <f aca="true" t="shared" si="7" ref="G16:G22">F16/F$24</f>
        <v>0.9616740296887039</v>
      </c>
      <c r="H16" s="20">
        <f aca="true" t="shared" si="8" ref="H16:H22">IF(D16=0,"-",+F16/D16)</f>
        <v>279187.1915157551</v>
      </c>
      <c r="J16" s="8"/>
      <c r="M16" s="1"/>
      <c r="N16" s="1"/>
    </row>
    <row r="17" spans="1:14" ht="12.75">
      <c r="A17" s="1" t="s">
        <v>6</v>
      </c>
      <c r="B17" s="6">
        <v>531</v>
      </c>
      <c r="C17" s="7">
        <f t="shared" si="5"/>
        <v>0.013809424737334859</v>
      </c>
      <c r="D17" s="6">
        <v>974</v>
      </c>
      <c r="E17" s="7">
        <f t="shared" si="6"/>
        <v>0.00836410476599399</v>
      </c>
      <c r="F17" s="20">
        <v>508666000</v>
      </c>
      <c r="G17" s="7">
        <f t="shared" si="7"/>
        <v>0.015306279198633988</v>
      </c>
      <c r="H17" s="20">
        <f t="shared" si="8"/>
        <v>522244.35318275157</v>
      </c>
      <c r="J17" s="8"/>
      <c r="M17" s="1"/>
      <c r="N17" s="1"/>
    </row>
    <row r="18" spans="1:14" ht="12.75">
      <c r="A18" s="1" t="s">
        <v>7</v>
      </c>
      <c r="B18" s="6">
        <v>77</v>
      </c>
      <c r="C18" s="7">
        <f t="shared" si="5"/>
        <v>0.002002496619161552</v>
      </c>
      <c r="D18" s="6">
        <v>104</v>
      </c>
      <c r="E18" s="7">
        <f t="shared" si="6"/>
        <v>0.0008930871618720481</v>
      </c>
      <c r="F18" s="20">
        <v>64598000</v>
      </c>
      <c r="G18" s="7">
        <f t="shared" si="7"/>
        <v>0.0019438197632107481</v>
      </c>
      <c r="H18" s="20">
        <f t="shared" si="8"/>
        <v>621134.6153846154</v>
      </c>
      <c r="J18" s="8"/>
      <c r="M18" s="1"/>
      <c r="N18" s="1"/>
    </row>
    <row r="19" spans="1:14" ht="12.75">
      <c r="A19" s="1" t="s">
        <v>8</v>
      </c>
      <c r="B19" s="6">
        <v>71</v>
      </c>
      <c r="C19" s="7">
        <f t="shared" si="5"/>
        <v>0.0018464579215645481</v>
      </c>
      <c r="D19" s="6">
        <v>240</v>
      </c>
      <c r="E19" s="7">
        <f t="shared" si="6"/>
        <v>0.0020609703735508804</v>
      </c>
      <c r="F19" s="20">
        <v>112345000</v>
      </c>
      <c r="G19" s="7">
        <f t="shared" si="7"/>
        <v>0.0033805757345105342</v>
      </c>
      <c r="H19" s="20">
        <f t="shared" si="8"/>
        <v>468104.1666666667</v>
      </c>
      <c r="J19" s="8"/>
      <c r="M19" s="1"/>
      <c r="N19" s="1"/>
    </row>
    <row r="20" spans="1:14" ht="12.75">
      <c r="A20" s="1" t="s">
        <v>9</v>
      </c>
      <c r="B20" s="6">
        <v>333</v>
      </c>
      <c r="C20" s="7">
        <f t="shared" si="5"/>
        <v>0.008660147716633725</v>
      </c>
      <c r="D20" s="6">
        <v>593</v>
      </c>
      <c r="E20" s="7">
        <f t="shared" si="6"/>
        <v>0.005092314297981967</v>
      </c>
      <c r="F20" s="20">
        <v>559844000</v>
      </c>
      <c r="G20" s="7">
        <f t="shared" si="7"/>
        <v>0.016846277462382087</v>
      </c>
      <c r="H20" s="20">
        <f t="shared" si="8"/>
        <v>944087.6897133221</v>
      </c>
      <c r="J20" s="8"/>
      <c r="M20" s="1"/>
      <c r="N20" s="1"/>
    </row>
    <row r="21" spans="1:14" ht="12.75">
      <c r="A21" s="1" t="s">
        <v>10</v>
      </c>
      <c r="B21" s="6">
        <v>0</v>
      </c>
      <c r="C21" s="7">
        <f t="shared" si="5"/>
        <v>0</v>
      </c>
      <c r="D21" s="6">
        <v>0</v>
      </c>
      <c r="E21" s="7">
        <f t="shared" si="6"/>
        <v>0</v>
      </c>
      <c r="F21" s="20">
        <v>0</v>
      </c>
      <c r="G21" s="7">
        <f t="shared" si="7"/>
        <v>0</v>
      </c>
      <c r="H21" s="20" t="str">
        <f t="shared" si="8"/>
        <v>-</v>
      </c>
      <c r="J21" s="8"/>
      <c r="M21" s="1"/>
      <c r="N21" s="1"/>
    </row>
    <row r="22" spans="1:14" ht="12.75">
      <c r="A22" s="1" t="s">
        <v>11</v>
      </c>
      <c r="B22" s="6">
        <v>40</v>
      </c>
      <c r="C22" s="7">
        <f t="shared" si="5"/>
        <v>0.001040257983980027</v>
      </c>
      <c r="D22" s="6">
        <v>68</v>
      </c>
      <c r="E22" s="7">
        <f t="shared" si="6"/>
        <v>0.0005839416058394161</v>
      </c>
      <c r="F22" s="20">
        <v>28215000</v>
      </c>
      <c r="G22" s="7">
        <f t="shared" si="7"/>
        <v>0.0008490181525587674</v>
      </c>
      <c r="H22" s="20">
        <f t="shared" si="8"/>
        <v>414926.4705882353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38452</v>
      </c>
      <c r="C24" s="11">
        <f t="shared" si="9"/>
        <v>0.9999999999999999</v>
      </c>
      <c r="D24" s="10">
        <f t="shared" si="9"/>
        <v>116450</v>
      </c>
      <c r="E24" s="11">
        <f t="shared" si="9"/>
        <v>1.0000000000000002</v>
      </c>
      <c r="F24" s="21">
        <f t="shared" si="9"/>
        <v>33232505000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79967</v>
      </c>
      <c r="C27" s="7">
        <f>B27/B$35</f>
        <v>0.8976986977997305</v>
      </c>
      <c r="D27" s="6">
        <v>369304</v>
      </c>
      <c r="E27" s="7">
        <f>D27/D$35</f>
        <v>0.8606518790579308</v>
      </c>
      <c r="F27" s="20">
        <v>58430936566</v>
      </c>
      <c r="G27" s="7">
        <f>F27/F$35</f>
        <v>0.2508491704659693</v>
      </c>
      <c r="H27" s="20">
        <f aca="true" t="shared" si="10" ref="H27:H33">IF(D27=0,"-",+F27/D27)</f>
        <v>158219.0730834218</v>
      </c>
      <c r="J27" s="8"/>
    </row>
    <row r="28" spans="1:10" ht="12.75">
      <c r="A28" s="1" t="s">
        <v>6</v>
      </c>
      <c r="B28" s="6">
        <v>1487</v>
      </c>
      <c r="C28" s="7">
        <f aca="true" t="shared" si="11" ref="C28:C33">B28/B$35</f>
        <v>0.01669286035024697</v>
      </c>
      <c r="D28" s="6">
        <v>4416</v>
      </c>
      <c r="E28" s="7">
        <f aca="true" t="shared" si="12" ref="E28:E33">D28/D$35</f>
        <v>0.010291355354720833</v>
      </c>
      <c r="F28" s="20">
        <v>4651583069</v>
      </c>
      <c r="G28" s="7">
        <f aca="true" t="shared" si="13" ref="G28:G33">F28/F$35</f>
        <v>0.019969656876784786</v>
      </c>
      <c r="H28" s="20">
        <f t="shared" si="10"/>
        <v>1053347.6152626812</v>
      </c>
      <c r="J28" s="8"/>
    </row>
    <row r="29" spans="1:10" ht="12.75">
      <c r="A29" s="1" t="s">
        <v>7</v>
      </c>
      <c r="B29" s="6">
        <v>240</v>
      </c>
      <c r="C29" s="7">
        <f t="shared" si="11"/>
        <v>0.002694207453973956</v>
      </c>
      <c r="D29" s="6">
        <v>492</v>
      </c>
      <c r="E29" s="7">
        <f t="shared" si="12"/>
        <v>0.001146591221585745</v>
      </c>
      <c r="F29" s="20">
        <v>1142324879</v>
      </c>
      <c r="G29" s="7">
        <f t="shared" si="13"/>
        <v>0.004904101579411071</v>
      </c>
      <c r="H29" s="20">
        <f t="shared" si="10"/>
        <v>2321798.5345528456</v>
      </c>
      <c r="J29" s="8"/>
    </row>
    <row r="30" spans="1:10" ht="12.75">
      <c r="A30" s="1" t="s">
        <v>8</v>
      </c>
      <c r="B30" s="6">
        <v>227</v>
      </c>
      <c r="C30" s="7">
        <f t="shared" si="11"/>
        <v>0.0025482712168837</v>
      </c>
      <c r="D30" s="6">
        <v>2214</v>
      </c>
      <c r="E30" s="7">
        <f t="shared" si="12"/>
        <v>0.005159660497135852</v>
      </c>
      <c r="F30" s="20">
        <v>1618669247</v>
      </c>
      <c r="G30" s="7">
        <f t="shared" si="13"/>
        <v>0.006949090015185452</v>
      </c>
      <c r="H30" s="20">
        <f t="shared" si="10"/>
        <v>731106.2542908762</v>
      </c>
      <c r="J30" s="8"/>
    </row>
    <row r="31" spans="1:10" ht="12.75">
      <c r="A31" s="1" t="s">
        <v>9</v>
      </c>
      <c r="B31" s="6">
        <v>6112</v>
      </c>
      <c r="C31" s="7">
        <f t="shared" si="11"/>
        <v>0.06861248316120341</v>
      </c>
      <c r="D31" s="6">
        <v>50253</v>
      </c>
      <c r="E31" s="7">
        <f t="shared" si="12"/>
        <v>0.1171131070291635</v>
      </c>
      <c r="F31" s="20">
        <v>153641139187</v>
      </c>
      <c r="G31" s="7">
        <f t="shared" si="13"/>
        <v>0.659594977927013</v>
      </c>
      <c r="H31" s="20">
        <f t="shared" si="10"/>
        <v>3057352.5796867847</v>
      </c>
      <c r="J31" s="8"/>
    </row>
    <row r="32" spans="1:10" ht="12.75">
      <c r="A32" s="1" t="s">
        <v>10</v>
      </c>
      <c r="B32" s="6">
        <v>581</v>
      </c>
      <c r="C32" s="7">
        <f t="shared" si="11"/>
        <v>0.006522227211495285</v>
      </c>
      <c r="D32" s="6">
        <v>911</v>
      </c>
      <c r="E32" s="7">
        <f t="shared" si="12"/>
        <v>0.0021230581359036865</v>
      </c>
      <c r="F32" s="20">
        <v>7834582000</v>
      </c>
      <c r="G32" s="7">
        <f t="shared" si="13"/>
        <v>0.0336345523647004</v>
      </c>
      <c r="H32" s="20">
        <f t="shared" si="10"/>
        <v>8599980.241492866</v>
      </c>
      <c r="J32" s="8"/>
    </row>
    <row r="33" spans="1:10" ht="12.75">
      <c r="A33" s="1" t="s">
        <v>11</v>
      </c>
      <c r="B33" s="6">
        <v>466</v>
      </c>
      <c r="C33" s="7">
        <f t="shared" si="11"/>
        <v>0.0052312528064660975</v>
      </c>
      <c r="D33" s="6">
        <v>1508</v>
      </c>
      <c r="E33" s="7">
        <f t="shared" si="12"/>
        <v>0.0035143487035595596</v>
      </c>
      <c r="F33" s="20">
        <v>5613313553</v>
      </c>
      <c r="G33" s="7">
        <f t="shared" si="13"/>
        <v>0.024098450770935954</v>
      </c>
      <c r="H33" s="20">
        <f t="shared" si="10"/>
        <v>3722356.4675066313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89080</v>
      </c>
      <c r="C35" s="11">
        <f t="shared" si="14"/>
        <v>1</v>
      </c>
      <c r="D35" s="10">
        <f t="shared" si="14"/>
        <v>429098</v>
      </c>
      <c r="E35" s="11">
        <f t="shared" si="14"/>
        <v>1</v>
      </c>
      <c r="F35" s="21">
        <f t="shared" si="14"/>
        <v>232932548501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72906</v>
      </c>
      <c r="C38" s="7">
        <f aca="true" t="shared" si="15" ref="C38:C44">B38/B$46</f>
        <v>0.8993190901465437</v>
      </c>
      <c r="D38" s="6">
        <v>271990</v>
      </c>
      <c r="E38" s="7">
        <f aca="true" t="shared" si="16" ref="E38:E44">D38/D$46</f>
        <v>0.8861312108841765</v>
      </c>
      <c r="F38" s="20">
        <v>37286553774</v>
      </c>
      <c r="G38" s="7">
        <f aca="true" t="shared" si="17" ref="G38:G44">F38/F$46</f>
        <v>0.2772809106257913</v>
      </c>
      <c r="H38" s="20">
        <f aca="true" t="shared" si="18" ref="H38:H44">IF(D38=0,"-",+F38/D38)</f>
        <v>137087.95828523109</v>
      </c>
      <c r="J38" s="8"/>
      <c r="N38" s="1"/>
    </row>
    <row r="39" spans="1:14" ht="12.75">
      <c r="A39" s="1" t="s">
        <v>6</v>
      </c>
      <c r="B39" s="6">
        <v>1430</v>
      </c>
      <c r="C39" s="7">
        <f t="shared" si="15"/>
        <v>0.01763951250801796</v>
      </c>
      <c r="D39" s="6">
        <v>3667</v>
      </c>
      <c r="E39" s="7">
        <f t="shared" si="16"/>
        <v>0.011946921395317014</v>
      </c>
      <c r="F39" s="20">
        <v>3059841569</v>
      </c>
      <c r="G39" s="7">
        <f t="shared" si="17"/>
        <v>0.02275446697931591</v>
      </c>
      <c r="H39" s="20">
        <f t="shared" si="18"/>
        <v>834426.3891464412</v>
      </c>
      <c r="J39" s="8"/>
      <c r="N39" s="1"/>
    </row>
    <row r="40" spans="1:14" ht="12.75">
      <c r="A40" s="1" t="s">
        <v>7</v>
      </c>
      <c r="B40" s="6">
        <v>235</v>
      </c>
      <c r="C40" s="7">
        <f t="shared" si="15"/>
        <v>0.002898801006562392</v>
      </c>
      <c r="D40" s="6">
        <v>455</v>
      </c>
      <c r="E40" s="7">
        <f t="shared" si="16"/>
        <v>0.0014823695759119831</v>
      </c>
      <c r="F40" s="20">
        <v>783809879</v>
      </c>
      <c r="G40" s="7">
        <f t="shared" si="17"/>
        <v>0.005828790676765624</v>
      </c>
      <c r="H40" s="20">
        <f t="shared" si="18"/>
        <v>1722659.0747252747</v>
      </c>
      <c r="J40" s="8"/>
      <c r="N40" s="1"/>
    </row>
    <row r="41" spans="1:14" ht="12.75">
      <c r="A41" s="1" t="s">
        <v>8</v>
      </c>
      <c r="B41" s="6">
        <v>215</v>
      </c>
      <c r="C41" s="7">
        <f t="shared" si="15"/>
        <v>0.0026520945379187844</v>
      </c>
      <c r="D41" s="6">
        <v>1834</v>
      </c>
      <c r="E41" s="7">
        <f t="shared" si="16"/>
        <v>0.005975089675214455</v>
      </c>
      <c r="F41" s="20">
        <v>1347102000</v>
      </c>
      <c r="G41" s="7">
        <f t="shared" si="17"/>
        <v>0.010017704278325799</v>
      </c>
      <c r="H41" s="20">
        <f t="shared" si="18"/>
        <v>734515.812431843</v>
      </c>
      <c r="J41" s="8"/>
      <c r="N41" s="1"/>
    </row>
    <row r="42" spans="1:14" ht="12.75">
      <c r="A42" s="1" t="s">
        <v>9</v>
      </c>
      <c r="B42" s="6">
        <v>5399</v>
      </c>
      <c r="C42" s="7">
        <f t="shared" si="15"/>
        <v>0.06659841121034193</v>
      </c>
      <c r="D42" s="6">
        <v>27486</v>
      </c>
      <c r="E42" s="7">
        <f t="shared" si="16"/>
        <v>0.08954815420553136</v>
      </c>
      <c r="F42" s="20">
        <v>83362153687</v>
      </c>
      <c r="G42" s="7">
        <f t="shared" si="17"/>
        <v>0.6199214340419007</v>
      </c>
      <c r="H42" s="20">
        <f t="shared" si="18"/>
        <v>3032895.0624681655</v>
      </c>
      <c r="J42" s="8"/>
      <c r="N42" s="1"/>
    </row>
    <row r="43" spans="1:14" ht="12.75">
      <c r="A43" s="1" t="s">
        <v>10</v>
      </c>
      <c r="B43" s="6">
        <v>509</v>
      </c>
      <c r="C43" s="7">
        <f t="shared" si="15"/>
        <v>0.006278679626979819</v>
      </c>
      <c r="D43" s="6">
        <v>651</v>
      </c>
      <c r="E43" s="7">
        <f t="shared" si="16"/>
        <v>0.0021209287778432987</v>
      </c>
      <c r="F43" s="20">
        <v>5635579000</v>
      </c>
      <c r="G43" s="7">
        <f t="shared" si="17"/>
        <v>0.04190890063198111</v>
      </c>
      <c r="H43" s="20">
        <f t="shared" si="18"/>
        <v>8656803.379416283</v>
      </c>
      <c r="J43" s="8"/>
      <c r="N43" s="1"/>
    </row>
    <row r="44" spans="1:14" ht="12.75">
      <c r="A44" s="1" t="s">
        <v>11</v>
      </c>
      <c r="B44" s="6">
        <v>374</v>
      </c>
      <c r="C44" s="7">
        <f t="shared" si="15"/>
        <v>0.004613410963635467</v>
      </c>
      <c r="D44" s="6">
        <v>858</v>
      </c>
      <c r="E44" s="7">
        <f t="shared" si="16"/>
        <v>0.0027953254860054537</v>
      </c>
      <c r="F44" s="20">
        <v>2997086895</v>
      </c>
      <c r="G44" s="7">
        <f t="shared" si="17"/>
        <v>0.022287792765919492</v>
      </c>
      <c r="H44" s="20">
        <f t="shared" si="18"/>
        <v>3493108.269230769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81068</v>
      </c>
      <c r="C46" s="11">
        <f t="shared" si="19"/>
        <v>1</v>
      </c>
      <c r="D46" s="10">
        <f t="shared" si="19"/>
        <v>306941</v>
      </c>
      <c r="E46" s="11">
        <f t="shared" si="19"/>
        <v>1</v>
      </c>
      <c r="F46" s="10">
        <f t="shared" si="19"/>
        <v>134472126804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56369</v>
      </c>
      <c r="C49" s="7">
        <f aca="true" t="shared" si="20" ref="C49:C55">B49/B$57</f>
        <v>0.9000894197298247</v>
      </c>
      <c r="D49" s="6">
        <v>97314</v>
      </c>
      <c r="E49" s="7">
        <f aca="true" t="shared" si="21" ref="E49:E55">D49/D$57</f>
        <v>0.7966305655836342</v>
      </c>
      <c r="F49" s="20">
        <v>21144382792</v>
      </c>
      <c r="G49" s="7">
        <f aca="true" t="shared" si="22" ref="G49:G55">F49/F$57</f>
        <v>0.2147500734566146</v>
      </c>
      <c r="H49" s="20">
        <f aca="true" t="shared" si="23" ref="H49:H55">IF(D49=0,"-",+F49/D49)</f>
        <v>217279.96785662905</v>
      </c>
      <c r="J49" s="8"/>
      <c r="N49" s="1"/>
    </row>
    <row r="50" spans="1:14" ht="12.75">
      <c r="A50" s="1" t="s">
        <v>6</v>
      </c>
      <c r="B50" s="6">
        <v>464</v>
      </c>
      <c r="C50" s="7">
        <f t="shared" si="20"/>
        <v>0.007409063328330087</v>
      </c>
      <c r="D50" s="6">
        <v>749</v>
      </c>
      <c r="E50" s="7">
        <f t="shared" si="21"/>
        <v>0.006131453784883388</v>
      </c>
      <c r="F50" s="20">
        <v>1591741500</v>
      </c>
      <c r="G50" s="7">
        <f t="shared" si="22"/>
        <v>0.01616630796990075</v>
      </c>
      <c r="H50" s="20">
        <f t="shared" si="23"/>
        <v>2125155.540720961</v>
      </c>
      <c r="J50" s="8"/>
      <c r="N50" s="1"/>
    </row>
    <row r="51" spans="1:14" ht="12.75">
      <c r="A51" s="1" t="s">
        <v>7</v>
      </c>
      <c r="B51" s="6">
        <v>30</v>
      </c>
      <c r="C51" s="7">
        <f t="shared" si="20"/>
        <v>0.00047903426691789353</v>
      </c>
      <c r="D51" s="6">
        <v>37</v>
      </c>
      <c r="E51" s="7">
        <f t="shared" si="21"/>
        <v>0.00030288890526126213</v>
      </c>
      <c r="F51" s="20">
        <v>358515000</v>
      </c>
      <c r="G51" s="7">
        <f t="shared" si="22"/>
        <v>0.0036412092678547166</v>
      </c>
      <c r="H51" s="20">
        <f t="shared" si="23"/>
        <v>9689594.594594594</v>
      </c>
      <c r="J51" s="8"/>
      <c r="N51" s="1"/>
    </row>
    <row r="52" spans="1:14" ht="12.75">
      <c r="A52" s="1" t="s">
        <v>8</v>
      </c>
      <c r="B52" s="6">
        <v>146</v>
      </c>
      <c r="C52" s="7">
        <f t="shared" si="20"/>
        <v>0.002331300099000415</v>
      </c>
      <c r="D52" s="6">
        <v>380</v>
      </c>
      <c r="E52" s="7">
        <f t="shared" si="21"/>
        <v>0.003110750918899449</v>
      </c>
      <c r="F52" s="20">
        <v>271567247</v>
      </c>
      <c r="G52" s="7">
        <f t="shared" si="22"/>
        <v>0.002758136135509507</v>
      </c>
      <c r="H52" s="20">
        <f t="shared" si="23"/>
        <v>714650.65</v>
      </c>
      <c r="J52" s="8"/>
      <c r="N52" s="1"/>
    </row>
    <row r="53" spans="1:14" ht="12.75">
      <c r="A53" s="1" t="s">
        <v>9</v>
      </c>
      <c r="B53" s="6">
        <v>5078</v>
      </c>
      <c r="C53" s="7">
        <f t="shared" si="20"/>
        <v>0.08108453358030211</v>
      </c>
      <c r="D53" s="6">
        <v>22767</v>
      </c>
      <c r="E53" s="7">
        <f t="shared" si="21"/>
        <v>0.1863749109752204</v>
      </c>
      <c r="F53" s="20">
        <v>70278985500</v>
      </c>
      <c r="G53" s="7">
        <f t="shared" si="22"/>
        <v>0.7137790422660899</v>
      </c>
      <c r="H53" s="20">
        <f t="shared" si="23"/>
        <v>3086879.4966398734</v>
      </c>
      <c r="J53" s="8"/>
      <c r="N53" s="1"/>
    </row>
    <row r="54" spans="1:14" ht="12.75">
      <c r="A54" s="1" t="s">
        <v>10</v>
      </c>
      <c r="B54" s="6">
        <v>221</v>
      </c>
      <c r="C54" s="7">
        <f t="shared" si="20"/>
        <v>0.003528885766295149</v>
      </c>
      <c r="D54" s="6">
        <v>260</v>
      </c>
      <c r="E54" s="7">
        <f t="shared" si="21"/>
        <v>0.002128408523457518</v>
      </c>
      <c r="F54" s="20">
        <v>2199003000</v>
      </c>
      <c r="G54" s="7">
        <f t="shared" si="22"/>
        <v>0.02233387753271223</v>
      </c>
      <c r="H54" s="20">
        <f t="shared" si="23"/>
        <v>8457703.846153846</v>
      </c>
      <c r="J54" s="8"/>
      <c r="N54" s="1"/>
    </row>
    <row r="55" spans="1:14" ht="12.75">
      <c r="A55" s="1" t="s">
        <v>11</v>
      </c>
      <c r="B55" s="6">
        <v>318</v>
      </c>
      <c r="C55" s="7">
        <f t="shared" si="20"/>
        <v>0.0050777632293296715</v>
      </c>
      <c r="D55" s="6">
        <v>650</v>
      </c>
      <c r="E55" s="7">
        <f t="shared" si="21"/>
        <v>0.005321021308643794</v>
      </c>
      <c r="F55" s="20">
        <v>2616226658</v>
      </c>
      <c r="G55" s="7">
        <f t="shared" si="22"/>
        <v>0.026571353371318274</v>
      </c>
      <c r="H55" s="20">
        <f t="shared" si="23"/>
        <v>4024964.0892307693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62626</v>
      </c>
      <c r="C57" s="11">
        <f t="shared" si="24"/>
        <v>1</v>
      </c>
      <c r="D57" s="10">
        <f t="shared" si="24"/>
        <v>122157</v>
      </c>
      <c r="E57" s="11">
        <f t="shared" si="24"/>
        <v>1</v>
      </c>
      <c r="F57" s="10">
        <f t="shared" si="24"/>
        <v>98460421697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jjackson</cp:lastModifiedBy>
  <cp:lastPrinted>2001-02-08T21:22:29Z</cp:lastPrinted>
  <dcterms:created xsi:type="dcterms:W3CDTF">2000-09-06T18:30:25Z</dcterms:created>
  <dcterms:modified xsi:type="dcterms:W3CDTF">2004-01-05T16:34:48Z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