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<sst xmlns="http://schemas.openxmlformats.org/spreadsheetml/2006/main" count="117" uniqueCount="50">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</sst>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348357</c:v>
                </c:pt>
                <c:pt idx="1">
                  <c:v>126521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474878</c:v>
                </c:pt>
                <c:pt idx="1">
                  <c:v>6483</c:v>
                </c:pt>
                <c:pt idx="2">
                  <c:v>1103</c:v>
                </c:pt>
                <c:pt idx="3">
                  <c:v>3403</c:v>
                </c:pt>
                <c:pt idx="4">
                  <c:v>83308</c:v>
                </c:pt>
                <c:pt idx="5">
                  <c:v>744</c:v>
                </c:pt>
                <c:pt idx="6">
                  <c:v>2144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85367124892</c:v>
                </c:pt>
                <c:pt idx="1">
                  <c:v>7063641291</c:v>
                </c:pt>
                <c:pt idx="2">
                  <c:v>1317862117</c:v>
                </c:pt>
                <c:pt idx="3">
                  <c:v>2484096210</c:v>
                </c:pt>
                <c:pt idx="4">
                  <c:v>198268122225</c:v>
                </c:pt>
                <c:pt idx="5">
                  <c:v>7648528000</c:v>
                </c:pt>
                <c:pt idx="6">
                  <c:v>6865348872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52968687307</c:v>
                </c:pt>
                <c:pt idx="1">
                  <c:v>32398437585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179766.43452002408</c:v>
                </c:pt>
                <c:pt idx="1">
                  <c:v>246582.02551847816</c:v>
                </c:pt>
                <c:pt idx="2">
                  <c:v>158035.6813931098</c:v>
                </c:pt>
                <c:pt idx="3">
                  <c:v>142403.8948893823</c:v>
                </c:pt>
                <c:pt idx="4">
                  <c:v>200895.77301491165</c:v>
                </c:pt>
              </c:numCache>
            </c:numRef>
          </c:val>
        </c:ser>
        <c:axId val="9613483"/>
        <c:axId val="19412484"/>
      </c:barChart>
      <c:cat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613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10280279.569892474</c:v>
                </c:pt>
                <c:pt idx="1">
                  <c:v>0</c:v>
                </c:pt>
                <c:pt idx="2">
                  <c:v>10280279.569892474</c:v>
                </c:pt>
                <c:pt idx="3">
                  <c:v>10524088.65248227</c:v>
                </c:pt>
                <c:pt idx="4">
                  <c:v>9516344.444444444</c:v>
                </c:pt>
              </c:numCache>
            </c:numRef>
          </c:val>
        </c:ser>
        <c:axId val="40494629"/>
        <c:axId val="28907342"/>
      </c:barChart>
      <c:cat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494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1089563.6728366497</c:v>
                </c:pt>
                <c:pt idx="1">
                  <c:v>480955.1330798479</c:v>
                </c:pt>
                <c:pt idx="2">
                  <c:v>1244424.3984133126</c:v>
                </c:pt>
                <c:pt idx="3">
                  <c:v>1041358.0473649099</c:v>
                </c:pt>
                <c:pt idx="4">
                  <c:v>2605362.3725782414</c:v>
                </c:pt>
              </c:numCache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39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1194797.9301903897</c:v>
                </c:pt>
                <c:pt idx="1">
                  <c:v>865326.9230769231</c:v>
                </c:pt>
                <c:pt idx="2">
                  <c:v>1249071.929250264</c:v>
                </c:pt>
                <c:pt idx="3">
                  <c:v>1260150.9477958237</c:v>
                </c:pt>
                <c:pt idx="4">
                  <c:v>1136717.6470588236</c:v>
                </c:pt>
              </c:numCache>
            </c:numRef>
          </c:val>
        </c:ser>
        <c:axId val="1269113"/>
        <c:axId val="11422018"/>
      </c:barChart>
      <c:cat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69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729972.4390243902</c:v>
                </c:pt>
                <c:pt idx="1">
                  <c:v>1075220.5323193916</c:v>
                </c:pt>
                <c:pt idx="2">
                  <c:v>666850.9593326382</c:v>
                </c:pt>
                <c:pt idx="3">
                  <c:v>584173.5516045099</c:v>
                </c:pt>
                <c:pt idx="4">
                  <c:v>1000746.0595446585</c:v>
                </c:pt>
              </c:numCache>
            </c:numRef>
          </c:val>
        </c:ser>
        <c:axId val="35689299"/>
        <c:axId val="52768236"/>
      </c:barChart>
      <c:catAx>
        <c:axId val="3568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68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2379940.9687545015</c:v>
                </c:pt>
                <c:pt idx="1">
                  <c:v>1460031.836540746</c:v>
                </c:pt>
                <c:pt idx="2">
                  <c:v>2428890.987559893</c:v>
                </c:pt>
                <c:pt idx="3">
                  <c:v>2453337.149912988</c:v>
                </c:pt>
                <c:pt idx="4">
                  <c:v>2398755.41857905</c:v>
                </c:pt>
              </c:numCache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5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84171</c:v>
                </c:pt>
                <c:pt idx="1">
                  <c:v>1461</c:v>
                </c:pt>
                <c:pt idx="2">
                  <c:v>254</c:v>
                </c:pt>
                <c:pt idx="3">
                  <c:v>310</c:v>
                </c:pt>
                <c:pt idx="4">
                  <c:v>6917</c:v>
                </c:pt>
                <c:pt idx="5">
                  <c:v>483</c:v>
                </c:pt>
                <c:pt idx="6">
                  <c:v>490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0.63375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4287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64ec5af-d527-4055-bb1d-7d11589e3ea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$85.37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b741061-1cac-45cc-abed-9e827c2bb1da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474,878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dc9a6df-7ed4-4b10-9875-bc7fc179caf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572,063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e5f4f2e-644a-482c-b8d3-89a1d5a2ae2e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$309,014,723,607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4c6aeb7-40d1-4887-be79-4b01ed0910a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94,086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348357</v>
      </c>
      <c r="C6" s="7">
        <f>B6/B$9</f>
        <v>0.7335715699611268</v>
      </c>
      <c r="D6" s="14">
        <v>52968687307</v>
      </c>
      <c r="E6" s="7">
        <f>D6/D$9</f>
        <v>0.6204810970735158</v>
      </c>
    </row>
    <row r="7" spans="1:5" ht="12.75">
      <c r="A7" s="1" t="s">
        <v>30</v>
      </c>
      <c r="B7" s="6">
        <v>126521</v>
      </c>
      <c r="C7" s="7">
        <f>B7/B$9</f>
        <v>0.2664284300388731</v>
      </c>
      <c r="D7" s="14">
        <v>32398437585</v>
      </c>
      <c r="E7" s="7">
        <f>D7/D$9</f>
        <v>0.3795189029264842</v>
      </c>
    </row>
    <row r="9" spans="1:7" ht="12.75">
      <c r="A9" s="9" t="s">
        <v>12</v>
      </c>
      <c r="B9" s="10">
        <f>SUM(B6:B7)</f>
        <v>474878</v>
      </c>
      <c r="C9" s="29">
        <f>SUM(C6:C7)</f>
        <v>1</v>
      </c>
      <c r="D9" s="15">
        <f>SUM(D6:D7)</f>
        <v>85367124892</v>
      </c>
      <c r="E9" s="29">
        <f>SUM(E6:E7)</f>
        <v>1</v>
      </c>
      <c r="G9" s="54">
        <f>+D9/1000000000</f>
        <v>85.367124892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84171</v>
      </c>
      <c r="C5" s="7">
        <f>B5/B$13</f>
        <v>0.8946176901983292</v>
      </c>
      <c r="D5" s="6">
        <v>474878</v>
      </c>
      <c r="E5" s="7">
        <f>D5/D$13</f>
        <v>0.8301148649711657</v>
      </c>
      <c r="F5" s="14">
        <v>85367124892</v>
      </c>
      <c r="G5" s="7">
        <f>F5/F$13</f>
        <v>0.2762558492215036</v>
      </c>
      <c r="H5" s="14">
        <f>IF(D5=0,"-",+F5/D5)</f>
        <v>179766.43452002408</v>
      </c>
      <c r="I5" s="25"/>
    </row>
    <row r="6" spans="1:8" ht="12.75">
      <c r="A6" s="51" t="s">
        <v>6</v>
      </c>
      <c r="B6" s="6">
        <v>1461</v>
      </c>
      <c r="C6" s="7">
        <f aca="true" t="shared" si="0" ref="C6:C11">B6/B$13</f>
        <v>0.015528346406479179</v>
      </c>
      <c r="D6" s="6">
        <v>6483</v>
      </c>
      <c r="E6" s="7">
        <f aca="true" t="shared" si="1" ref="E6:E11">D6/D$13</f>
        <v>0.011332667905457965</v>
      </c>
      <c r="F6" s="14">
        <v>7063641291</v>
      </c>
      <c r="G6" s="7">
        <f aca="true" t="shared" si="2" ref="G6:G11">F6/F$13</f>
        <v>0.02285859135949595</v>
      </c>
      <c r="H6" s="14">
        <f aca="true" t="shared" si="3" ref="H6:H11">IF(D6=0,"-",+F6/D6)</f>
        <v>1089563.6728366497</v>
      </c>
    </row>
    <row r="7" spans="1:8" ht="12.75">
      <c r="A7" s="51" t="s">
        <v>7</v>
      </c>
      <c r="B7" s="6">
        <v>254</v>
      </c>
      <c r="C7" s="7">
        <f t="shared" si="0"/>
        <v>0.0026996577599217738</v>
      </c>
      <c r="D7" s="6">
        <v>1103</v>
      </c>
      <c r="E7" s="7">
        <f t="shared" si="1"/>
        <v>0.0019281093166312103</v>
      </c>
      <c r="F7" s="14">
        <v>1317862117</v>
      </c>
      <c r="G7" s="7">
        <f t="shared" si="2"/>
        <v>0.00426472273429934</v>
      </c>
      <c r="H7" s="14">
        <f t="shared" si="3"/>
        <v>1194797.9301903897</v>
      </c>
    </row>
    <row r="8" spans="1:8" ht="12.75">
      <c r="A8" s="51" t="s">
        <v>8</v>
      </c>
      <c r="B8" s="6">
        <v>310</v>
      </c>
      <c r="C8" s="7">
        <f t="shared" si="0"/>
        <v>0.003294857895967519</v>
      </c>
      <c r="D8" s="6">
        <v>3403</v>
      </c>
      <c r="E8" s="7">
        <f t="shared" si="1"/>
        <v>0.005948645516315511</v>
      </c>
      <c r="F8" s="14">
        <v>2484096210</v>
      </c>
      <c r="G8" s="7">
        <f t="shared" si="2"/>
        <v>0.008038763269931545</v>
      </c>
      <c r="H8" s="14">
        <f t="shared" si="3"/>
        <v>729972.4390243902</v>
      </c>
    </row>
    <row r="9" spans="1:8" ht="12.75">
      <c r="A9" s="51" t="s">
        <v>9</v>
      </c>
      <c r="B9" s="6">
        <v>6917</v>
      </c>
      <c r="C9" s="7">
        <f t="shared" si="0"/>
        <v>0.07351784537550751</v>
      </c>
      <c r="D9" s="6">
        <v>83308</v>
      </c>
      <c r="E9" s="7">
        <f t="shared" si="1"/>
        <v>0.14562731727099987</v>
      </c>
      <c r="F9" s="14">
        <v>198268122225</v>
      </c>
      <c r="G9" s="7">
        <f t="shared" si="2"/>
        <v>0.6416138361004255</v>
      </c>
      <c r="H9" s="14">
        <f t="shared" si="3"/>
        <v>2379940.9687545015</v>
      </c>
    </row>
    <row r="10" spans="1:8" ht="12.75">
      <c r="A10" s="51" t="s">
        <v>10</v>
      </c>
      <c r="B10" s="6">
        <v>483</v>
      </c>
      <c r="C10" s="7">
        <f t="shared" si="0"/>
        <v>0.005133601173394554</v>
      </c>
      <c r="D10" s="6">
        <v>744</v>
      </c>
      <c r="E10" s="7">
        <f t="shared" si="1"/>
        <v>0.0013005560576370085</v>
      </c>
      <c r="F10" s="14">
        <v>7648528000</v>
      </c>
      <c r="G10" s="7">
        <f t="shared" si="2"/>
        <v>0.0247513384175418</v>
      </c>
      <c r="H10" s="14">
        <f t="shared" si="3"/>
        <v>10280279.569892474</v>
      </c>
    </row>
    <row r="11" spans="1:8" ht="12.75">
      <c r="A11" s="51" t="s">
        <v>11</v>
      </c>
      <c r="B11" s="6">
        <v>490</v>
      </c>
      <c r="C11" s="7">
        <f t="shared" si="0"/>
        <v>0.005208001190400272</v>
      </c>
      <c r="D11" s="6">
        <v>2144</v>
      </c>
      <c r="E11" s="7">
        <f t="shared" si="1"/>
        <v>0.0037478389617926697</v>
      </c>
      <c r="F11" s="14">
        <v>6865348872</v>
      </c>
      <c r="G11" s="7">
        <f t="shared" si="2"/>
        <v>0.022216898896802215</v>
      </c>
      <c r="H11" s="14">
        <f t="shared" si="3"/>
        <v>3202121.675373134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94086</v>
      </c>
      <c r="C13" s="11">
        <f t="shared" si="4"/>
        <v>1</v>
      </c>
      <c r="D13" s="10">
        <f t="shared" si="4"/>
        <v>572063</v>
      </c>
      <c r="E13" s="12">
        <f t="shared" si="4"/>
        <v>0.9999999999999999</v>
      </c>
      <c r="F13" s="15">
        <f t="shared" si="4"/>
        <v>309014723607</v>
      </c>
      <c r="G13" s="12">
        <f t="shared" si="4"/>
        <v>1</v>
      </c>
      <c r="H13" s="15">
        <f>F13/D13</f>
        <v>540176.0358684271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37984</v>
      </c>
      <c r="C16" s="7">
        <f aca="true" t="shared" si="5" ref="C16:C22">B16/B$24</f>
        <v>0.945840284867651</v>
      </c>
      <c r="D16" s="6">
        <v>116543</v>
      </c>
      <c r="E16" s="7">
        <f aca="true" t="shared" si="6" ref="E16:E22">D16/D$24</f>
        <v>0.9483367509683299</v>
      </c>
      <c r="F16" s="20">
        <v>28737409000</v>
      </c>
      <c r="G16" s="7">
        <f aca="true" t="shared" si="7" ref="G16:G22">F16/F$24</f>
        <v>0.7922526310658796</v>
      </c>
      <c r="H16" s="20">
        <f aca="true" t="shared" si="8" ref="H16:H22">IF(D16=0,"-",+F16/D16)</f>
        <v>246582.02551847816</v>
      </c>
      <c r="J16" s="8"/>
      <c r="M16" s="1"/>
      <c r="N16" s="1"/>
    </row>
    <row r="17" spans="1:14" ht="12.75">
      <c r="A17" s="1" t="s">
        <v>6</v>
      </c>
      <c r="B17" s="6">
        <v>525</v>
      </c>
      <c r="C17" s="7">
        <f t="shared" si="5"/>
        <v>0.013073034687118703</v>
      </c>
      <c r="D17" s="6">
        <v>1315</v>
      </c>
      <c r="E17" s="7">
        <f t="shared" si="6"/>
        <v>0.010700452429775738</v>
      </c>
      <c r="F17" s="20">
        <v>632456000</v>
      </c>
      <c r="G17" s="7">
        <f t="shared" si="7"/>
        <v>0.017435981442634647</v>
      </c>
      <c r="H17" s="20">
        <f t="shared" si="8"/>
        <v>480955.1330798479</v>
      </c>
      <c r="J17" s="8"/>
      <c r="M17" s="1"/>
      <c r="N17" s="1"/>
    </row>
    <row r="18" spans="1:14" ht="12.75">
      <c r="A18" s="1" t="s">
        <v>7</v>
      </c>
      <c r="B18" s="6">
        <v>73</v>
      </c>
      <c r="C18" s="7">
        <f t="shared" si="5"/>
        <v>0.0018177743469707912</v>
      </c>
      <c r="D18" s="6">
        <v>156</v>
      </c>
      <c r="E18" s="7">
        <f t="shared" si="6"/>
        <v>0.0012694072844448784</v>
      </c>
      <c r="F18" s="20">
        <v>134991000</v>
      </c>
      <c r="G18" s="7">
        <f t="shared" si="7"/>
        <v>0.0037215246134477244</v>
      </c>
      <c r="H18" s="20">
        <f t="shared" si="8"/>
        <v>865326.9230769231</v>
      </c>
      <c r="J18" s="8"/>
      <c r="M18" s="1"/>
      <c r="N18" s="1"/>
    </row>
    <row r="19" spans="1:14" ht="12.75">
      <c r="A19" s="1" t="s">
        <v>8</v>
      </c>
      <c r="B19" s="6">
        <v>131</v>
      </c>
      <c r="C19" s="7">
        <f t="shared" si="5"/>
        <v>0.003262033417166762</v>
      </c>
      <c r="D19" s="6">
        <v>526</v>
      </c>
      <c r="E19" s="7">
        <f t="shared" si="6"/>
        <v>0.004280180971910295</v>
      </c>
      <c r="F19" s="20">
        <v>565566000</v>
      </c>
      <c r="G19" s="7">
        <f t="shared" si="7"/>
        <v>0.015591911975829318</v>
      </c>
      <c r="H19" s="20">
        <f t="shared" si="8"/>
        <v>1075220.5323193916</v>
      </c>
      <c r="J19" s="8"/>
      <c r="M19" s="1"/>
      <c r="N19" s="1"/>
    </row>
    <row r="20" spans="1:14" ht="12.75">
      <c r="A20" s="1" t="s">
        <v>9</v>
      </c>
      <c r="B20" s="6">
        <v>1362</v>
      </c>
      <c r="C20" s="7">
        <f t="shared" si="5"/>
        <v>0.033915187131153664</v>
      </c>
      <c r="D20" s="6">
        <v>4209</v>
      </c>
      <c r="E20" s="7">
        <f t="shared" si="6"/>
        <v>0.0342495850014647</v>
      </c>
      <c r="F20" s="20">
        <v>6145274000</v>
      </c>
      <c r="G20" s="7">
        <f t="shared" si="7"/>
        <v>0.16941713482662066</v>
      </c>
      <c r="H20" s="20">
        <f t="shared" si="8"/>
        <v>1460031.836540746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84</v>
      </c>
      <c r="C22" s="7">
        <f t="shared" si="5"/>
        <v>0.0020916855499389926</v>
      </c>
      <c r="D22" s="6">
        <v>143</v>
      </c>
      <c r="E22" s="7">
        <f t="shared" si="6"/>
        <v>0.001163623344074472</v>
      </c>
      <c r="F22" s="20">
        <v>57341000</v>
      </c>
      <c r="G22" s="7">
        <f t="shared" si="7"/>
        <v>0.0015808160755880463</v>
      </c>
      <c r="H22" s="20">
        <f t="shared" si="8"/>
        <v>400986.013986014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40159</v>
      </c>
      <c r="C24" s="11">
        <f t="shared" si="9"/>
        <v>1</v>
      </c>
      <c r="D24" s="10">
        <f t="shared" si="9"/>
        <v>122892</v>
      </c>
      <c r="E24" s="11">
        <f t="shared" si="9"/>
        <v>1</v>
      </c>
      <c r="F24" s="21">
        <f t="shared" si="9"/>
        <v>36273037000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83121</v>
      </c>
      <c r="C27" s="7">
        <f>B27/B$35</f>
        <v>0.8938799212810117</v>
      </c>
      <c r="D27" s="6">
        <v>358335</v>
      </c>
      <c r="E27" s="7">
        <f>D27/D$35</f>
        <v>0.7977696690124696</v>
      </c>
      <c r="F27" s="20">
        <v>56629715892</v>
      </c>
      <c r="G27" s="7">
        <f>F27/F$35</f>
        <v>0.2076313181035619</v>
      </c>
      <c r="H27" s="20">
        <f aca="true" t="shared" si="10" ref="H27:H33">IF(D27=0,"-",+F27/D27)</f>
        <v>158035.6813931098</v>
      </c>
      <c r="J27" s="8"/>
    </row>
    <row r="28" spans="1:10" ht="12.75">
      <c r="A28" s="1" t="s">
        <v>6</v>
      </c>
      <c r="B28" s="6">
        <v>1449</v>
      </c>
      <c r="C28" s="7">
        <f aca="true" t="shared" si="11" ref="C28:C33">B28/B$35</f>
        <v>0.015582488251298541</v>
      </c>
      <c r="D28" s="6">
        <v>5168</v>
      </c>
      <c r="E28" s="7">
        <f aca="true" t="shared" si="12" ref="E28:E33">D28/D$35</f>
        <v>0.011505640390853372</v>
      </c>
      <c r="F28" s="20">
        <v>6431185291</v>
      </c>
      <c r="G28" s="7">
        <f aca="true" t="shared" si="13" ref="G28:G33">F28/F$35</f>
        <v>0.02357976652196497</v>
      </c>
      <c r="H28" s="20">
        <f t="shared" si="10"/>
        <v>1244424.3984133126</v>
      </c>
      <c r="J28" s="8"/>
    </row>
    <row r="29" spans="1:10" ht="12.75">
      <c r="A29" s="1" t="s">
        <v>7</v>
      </c>
      <c r="B29" s="6">
        <v>253</v>
      </c>
      <c r="C29" s="7">
        <f t="shared" si="11"/>
        <v>0.002720751916893396</v>
      </c>
      <c r="D29" s="6">
        <v>947</v>
      </c>
      <c r="E29" s="7">
        <f t="shared" si="12"/>
        <v>0.002108328453974099</v>
      </c>
      <c r="F29" s="20">
        <v>1182871117</v>
      </c>
      <c r="G29" s="7">
        <f t="shared" si="13"/>
        <v>0.004336964883202571</v>
      </c>
      <c r="H29" s="20">
        <f t="shared" si="10"/>
        <v>1249071.929250264</v>
      </c>
      <c r="J29" s="8"/>
    </row>
    <row r="30" spans="1:10" ht="12.75">
      <c r="A30" s="1" t="s">
        <v>8</v>
      </c>
      <c r="B30" s="6">
        <v>309</v>
      </c>
      <c r="C30" s="7">
        <f t="shared" si="11"/>
        <v>0.0033229736850595233</v>
      </c>
      <c r="D30" s="6">
        <v>2877</v>
      </c>
      <c r="E30" s="7">
        <f t="shared" si="12"/>
        <v>0.006405133011703783</v>
      </c>
      <c r="F30" s="20">
        <v>1918530210</v>
      </c>
      <c r="G30" s="7">
        <f t="shared" si="13"/>
        <v>0.007034239004191743</v>
      </c>
      <c r="H30" s="20">
        <f t="shared" si="10"/>
        <v>666850.9593326382</v>
      </c>
      <c r="J30" s="8"/>
    </row>
    <row r="31" spans="1:10" ht="12.75">
      <c r="A31" s="1" t="s">
        <v>9</v>
      </c>
      <c r="B31" s="6">
        <v>6909</v>
      </c>
      <c r="C31" s="7">
        <f t="shared" si="11"/>
        <v>0.07429911064749595</v>
      </c>
      <c r="D31" s="6">
        <v>79099</v>
      </c>
      <c r="E31" s="7">
        <f t="shared" si="12"/>
        <v>0.17609997083516077</v>
      </c>
      <c r="F31" s="20">
        <v>192122848225</v>
      </c>
      <c r="G31" s="7">
        <f t="shared" si="13"/>
        <v>0.7044132146247024</v>
      </c>
      <c r="H31" s="20">
        <f t="shared" si="10"/>
        <v>2428890.987559893</v>
      </c>
      <c r="J31" s="8"/>
    </row>
    <row r="32" spans="1:10" ht="12.75">
      <c r="A32" s="1" t="s">
        <v>10</v>
      </c>
      <c r="B32" s="6">
        <v>483</v>
      </c>
      <c r="C32" s="7">
        <f t="shared" si="11"/>
        <v>0.0051941627504328465</v>
      </c>
      <c r="D32" s="6">
        <v>744</v>
      </c>
      <c r="E32" s="7">
        <f t="shared" si="12"/>
        <v>0.0016563847621507176</v>
      </c>
      <c r="F32" s="20">
        <v>7648528000</v>
      </c>
      <c r="G32" s="7">
        <f t="shared" si="13"/>
        <v>0.028043120562721114</v>
      </c>
      <c r="H32" s="20">
        <f t="shared" si="10"/>
        <v>10280279.569892474</v>
      </c>
      <c r="J32" s="8"/>
    </row>
    <row r="33" spans="1:10" ht="12.75">
      <c r="A33" s="1" t="s">
        <v>11</v>
      </c>
      <c r="B33" s="6">
        <v>465</v>
      </c>
      <c r="C33" s="7">
        <f t="shared" si="11"/>
        <v>0.00500059146780802</v>
      </c>
      <c r="D33" s="6">
        <v>2001</v>
      </c>
      <c r="E33" s="7">
        <f t="shared" si="12"/>
        <v>0.004454873533687616</v>
      </c>
      <c r="F33" s="20">
        <v>6808007872</v>
      </c>
      <c r="G33" s="7">
        <f t="shared" si="13"/>
        <v>0.024961376299655363</v>
      </c>
      <c r="H33" s="20">
        <f t="shared" si="10"/>
        <v>3402302.7846076963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92989</v>
      </c>
      <c r="C35" s="11">
        <f t="shared" si="14"/>
        <v>0.9999999999999999</v>
      </c>
      <c r="D35" s="10">
        <f t="shared" si="14"/>
        <v>449171</v>
      </c>
      <c r="E35" s="11">
        <f t="shared" si="14"/>
        <v>0.9999999999999998</v>
      </c>
      <c r="F35" s="21">
        <f t="shared" si="14"/>
        <v>272741686607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76198</v>
      </c>
      <c r="C38" s="7">
        <f aca="true" t="shared" si="15" ref="C38:C44">B38/B$46</f>
        <v>0.8921019973306483</v>
      </c>
      <c r="D38" s="6">
        <v>262571</v>
      </c>
      <c r="E38" s="7">
        <f aca="true" t="shared" si="16" ref="E38:E44">D38/D$46</f>
        <v>0.8314550169887618</v>
      </c>
      <c r="F38" s="20">
        <v>37391133085</v>
      </c>
      <c r="G38" s="7">
        <f aca="true" t="shared" si="17" ref="G38:G44">F38/F$46</f>
        <v>0.23124677434684113</v>
      </c>
      <c r="H38" s="20">
        <f aca="true" t="shared" si="18" ref="H38:H44">IF(D38=0,"-",+F38/D38)</f>
        <v>142403.8948893823</v>
      </c>
      <c r="J38" s="8"/>
      <c r="N38" s="1"/>
    </row>
    <row r="39" spans="1:14" ht="12.75">
      <c r="A39" s="1" t="s">
        <v>6</v>
      </c>
      <c r="B39" s="6">
        <v>1421</v>
      </c>
      <c r="C39" s="7">
        <f t="shared" si="15"/>
        <v>0.016636616948041305</v>
      </c>
      <c r="D39" s="6">
        <v>4497</v>
      </c>
      <c r="E39" s="7">
        <f t="shared" si="16"/>
        <v>0.014240160609505474</v>
      </c>
      <c r="F39" s="20">
        <v>4682987139</v>
      </c>
      <c r="G39" s="7">
        <f t="shared" si="17"/>
        <v>0.02896209825307283</v>
      </c>
      <c r="H39" s="20">
        <f t="shared" si="18"/>
        <v>1041358.0473649099</v>
      </c>
      <c r="J39" s="8"/>
      <c r="N39" s="1"/>
    </row>
    <row r="40" spans="1:14" ht="12.75">
      <c r="A40" s="1" t="s">
        <v>7</v>
      </c>
      <c r="B40" s="6">
        <v>250</v>
      </c>
      <c r="C40" s="7">
        <f t="shared" si="15"/>
        <v>0.0029269206453274637</v>
      </c>
      <c r="D40" s="6">
        <v>862</v>
      </c>
      <c r="E40" s="7">
        <f t="shared" si="16"/>
        <v>0.002729601611161601</v>
      </c>
      <c r="F40" s="20">
        <v>1086250117</v>
      </c>
      <c r="G40" s="7">
        <f t="shared" si="17"/>
        <v>0.006717951957195383</v>
      </c>
      <c r="H40" s="20">
        <f t="shared" si="18"/>
        <v>1260150.9477958237</v>
      </c>
      <c r="J40" s="8"/>
      <c r="N40" s="1"/>
    </row>
    <row r="41" spans="1:14" ht="12.75">
      <c r="A41" s="1" t="s">
        <v>8</v>
      </c>
      <c r="B41" s="6">
        <v>282</v>
      </c>
      <c r="C41" s="7">
        <f t="shared" si="15"/>
        <v>0.0033015664879293793</v>
      </c>
      <c r="D41" s="6">
        <v>2306</v>
      </c>
      <c r="E41" s="7">
        <f t="shared" si="16"/>
        <v>0.007302159298536718</v>
      </c>
      <c r="F41" s="20">
        <v>1347104210</v>
      </c>
      <c r="G41" s="7">
        <f t="shared" si="17"/>
        <v>0.008331213246825031</v>
      </c>
      <c r="H41" s="20">
        <f t="shared" si="18"/>
        <v>584173.5516045099</v>
      </c>
      <c r="J41" s="8"/>
      <c r="N41" s="1"/>
    </row>
    <row r="42" spans="1:14" ht="12.75">
      <c r="A42" s="1" t="s">
        <v>9</v>
      </c>
      <c r="B42" s="6">
        <v>6385</v>
      </c>
      <c r="C42" s="7">
        <f t="shared" si="15"/>
        <v>0.07475355328166343</v>
      </c>
      <c r="D42" s="6">
        <v>43672</v>
      </c>
      <c r="E42" s="7">
        <f t="shared" si="16"/>
        <v>0.1382913707223311</v>
      </c>
      <c r="F42" s="20">
        <v>107142140011</v>
      </c>
      <c r="G42" s="7">
        <f t="shared" si="17"/>
        <v>0.6626243237357453</v>
      </c>
      <c r="H42" s="20">
        <f t="shared" si="18"/>
        <v>2453337.149912988</v>
      </c>
      <c r="J42" s="8"/>
      <c r="N42" s="1"/>
    </row>
    <row r="43" spans="1:14" ht="12.75">
      <c r="A43" s="1" t="s">
        <v>10</v>
      </c>
      <c r="B43" s="6">
        <v>478</v>
      </c>
      <c r="C43" s="7">
        <f t="shared" si="15"/>
        <v>0.005596272273866111</v>
      </c>
      <c r="D43" s="6">
        <v>564</v>
      </c>
      <c r="E43" s="7">
        <f t="shared" si="16"/>
        <v>0.0017859574346811402</v>
      </c>
      <c r="F43" s="20">
        <v>5935586000</v>
      </c>
      <c r="G43" s="7">
        <f t="shared" si="17"/>
        <v>0.03670883985350265</v>
      </c>
      <c r="H43" s="20">
        <f t="shared" si="18"/>
        <v>10524088.65248227</v>
      </c>
      <c r="J43" s="8"/>
      <c r="N43" s="1"/>
    </row>
    <row r="44" spans="1:14" ht="12.75">
      <c r="A44" s="1" t="s">
        <v>11</v>
      </c>
      <c r="B44" s="6">
        <v>400</v>
      </c>
      <c r="C44" s="7">
        <f t="shared" si="15"/>
        <v>0.004683073032523942</v>
      </c>
      <c r="D44" s="6">
        <v>1325</v>
      </c>
      <c r="E44" s="7">
        <f t="shared" si="16"/>
        <v>0.004195733335022182</v>
      </c>
      <c r="F44" s="20">
        <v>4108441179</v>
      </c>
      <c r="G44" s="7">
        <f t="shared" si="17"/>
        <v>0.025408798606817693</v>
      </c>
      <c r="H44" s="20">
        <f t="shared" si="18"/>
        <v>3100710.323773585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85414</v>
      </c>
      <c r="C46" s="11">
        <f t="shared" si="19"/>
        <v>1</v>
      </c>
      <c r="D46" s="10">
        <f t="shared" si="19"/>
        <v>315797</v>
      </c>
      <c r="E46" s="11">
        <f t="shared" si="19"/>
        <v>1</v>
      </c>
      <c r="F46" s="10">
        <f t="shared" si="19"/>
        <v>161693641741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58001</v>
      </c>
      <c r="C49" s="7">
        <f aca="true" t="shared" si="20" ref="C49:C55">B49/B$57</f>
        <v>0.8913494490633308</v>
      </c>
      <c r="D49" s="6">
        <v>95764</v>
      </c>
      <c r="E49" s="7">
        <f aca="true" t="shared" si="21" ref="E49:E55">D49/D$57</f>
        <v>0.7180110066429739</v>
      </c>
      <c r="F49" s="20">
        <v>19238582807</v>
      </c>
      <c r="G49" s="7">
        <f aca="true" t="shared" si="22" ref="G49:G55">F49/F$57</f>
        <v>0.173245578796231</v>
      </c>
      <c r="H49" s="20">
        <f aca="true" t="shared" si="23" ref="H49:H55">IF(D49=0,"-",+F49/D49)</f>
        <v>200895.77301491165</v>
      </c>
      <c r="J49" s="8"/>
      <c r="N49" s="1"/>
    </row>
    <row r="50" spans="1:14" ht="12.75">
      <c r="A50" s="1" t="s">
        <v>6</v>
      </c>
      <c r="B50" s="6">
        <v>488</v>
      </c>
      <c r="C50" s="7">
        <f t="shared" si="20"/>
        <v>0.007499500545557929</v>
      </c>
      <c r="D50" s="6">
        <v>671</v>
      </c>
      <c r="E50" s="7">
        <f t="shared" si="21"/>
        <v>0.0050309655555055705</v>
      </c>
      <c r="F50" s="20">
        <v>1748198152</v>
      </c>
      <c r="G50" s="7">
        <f t="shared" si="22"/>
        <v>0.01574271887550586</v>
      </c>
      <c r="H50" s="20">
        <f t="shared" si="23"/>
        <v>2605362.3725782414</v>
      </c>
      <c r="J50" s="8"/>
      <c r="N50" s="1"/>
    </row>
    <row r="51" spans="1:14" ht="12.75">
      <c r="A51" s="1" t="s">
        <v>7</v>
      </c>
      <c r="B51" s="6">
        <v>36</v>
      </c>
      <c r="C51" s="7">
        <f t="shared" si="20"/>
        <v>0.0005532418435247652</v>
      </c>
      <c r="D51" s="6">
        <v>85</v>
      </c>
      <c r="E51" s="7">
        <f t="shared" si="21"/>
        <v>0.0006373056217853554</v>
      </c>
      <c r="F51" s="20">
        <v>96621000</v>
      </c>
      <c r="G51" s="7">
        <f t="shared" si="22"/>
        <v>0.0008700828557278167</v>
      </c>
      <c r="H51" s="20">
        <f t="shared" si="23"/>
        <v>1136717.6470588236</v>
      </c>
      <c r="J51" s="8"/>
      <c r="N51" s="1"/>
    </row>
    <row r="52" spans="1:14" ht="12.75">
      <c r="A52" s="1" t="s">
        <v>8</v>
      </c>
      <c r="B52" s="6">
        <v>221</v>
      </c>
      <c r="C52" s="7">
        <f t="shared" si="20"/>
        <v>0.003396290206082587</v>
      </c>
      <c r="D52" s="6">
        <v>571</v>
      </c>
      <c r="E52" s="7">
        <f t="shared" si="21"/>
        <v>0.004281194235758094</v>
      </c>
      <c r="F52" s="20">
        <v>571426000</v>
      </c>
      <c r="G52" s="7">
        <f t="shared" si="22"/>
        <v>0.005145754710850886</v>
      </c>
      <c r="H52" s="20">
        <f t="shared" si="23"/>
        <v>1000746.0595446585</v>
      </c>
      <c r="J52" s="8"/>
      <c r="N52" s="1"/>
    </row>
    <row r="53" spans="1:14" ht="12.75">
      <c r="A53" s="1" t="s">
        <v>9</v>
      </c>
      <c r="B53" s="6">
        <v>5876</v>
      </c>
      <c r="C53" s="7">
        <f t="shared" si="20"/>
        <v>0.09030136312643113</v>
      </c>
      <c r="D53" s="6">
        <v>35427</v>
      </c>
      <c r="E53" s="7">
        <f t="shared" si="21"/>
        <v>0.2656214854469387</v>
      </c>
      <c r="F53" s="20">
        <v>84980708214</v>
      </c>
      <c r="G53" s="7">
        <f t="shared" si="22"/>
        <v>0.7652607330146599</v>
      </c>
      <c r="H53" s="20">
        <f t="shared" si="23"/>
        <v>2398755.41857905</v>
      </c>
      <c r="J53" s="8"/>
      <c r="N53" s="1"/>
    </row>
    <row r="54" spans="1:14" ht="12.75">
      <c r="A54" s="1" t="s">
        <v>10</v>
      </c>
      <c r="B54" s="6">
        <v>149</v>
      </c>
      <c r="C54" s="7">
        <f t="shared" si="20"/>
        <v>0.0022898065190330563</v>
      </c>
      <c r="D54" s="6">
        <v>180</v>
      </c>
      <c r="E54" s="7">
        <f t="shared" si="21"/>
        <v>0.0013495883755454585</v>
      </c>
      <c r="F54" s="20">
        <v>1712942000</v>
      </c>
      <c r="G54" s="7">
        <f t="shared" si="22"/>
        <v>0.015425233303899959</v>
      </c>
      <c r="H54" s="20">
        <f t="shared" si="23"/>
        <v>9516344.444444444</v>
      </c>
      <c r="J54" s="8"/>
      <c r="N54" s="1"/>
    </row>
    <row r="55" spans="1:14" ht="12.75">
      <c r="A55" s="1" t="s">
        <v>11</v>
      </c>
      <c r="B55" s="6">
        <v>300</v>
      </c>
      <c r="C55" s="7">
        <f t="shared" si="20"/>
        <v>0.0046103486960397105</v>
      </c>
      <c r="D55" s="6">
        <v>676</v>
      </c>
      <c r="E55" s="7">
        <f t="shared" si="21"/>
        <v>0.005068454121492945</v>
      </c>
      <c r="F55" s="20">
        <v>2699566693</v>
      </c>
      <c r="G55" s="7">
        <f t="shared" si="22"/>
        <v>0.02430989844312456</v>
      </c>
      <c r="H55" s="20">
        <f t="shared" si="23"/>
        <v>3993441.853550296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65071</v>
      </c>
      <c r="C57" s="11">
        <f t="shared" si="24"/>
        <v>1</v>
      </c>
      <c r="D57" s="10">
        <f t="shared" si="24"/>
        <v>133374</v>
      </c>
      <c r="E57" s="11">
        <f t="shared" si="24"/>
        <v>1</v>
      </c>
      <c r="F57" s="10">
        <f t="shared" si="24"/>
        <v>111048044866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2005-01-06T17:43:08Z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