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<sst xmlns="http://schemas.openxmlformats.org/spreadsheetml/2006/main" count="117" uniqueCount="50">
  <si>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</si>
  <si>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</si>
  <si>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</si>
  <si>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</si>
  <si>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</si>
  <si>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</si>
  <si>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</si>
  <si>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</si>
  <si>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</si>
  <si>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</si>
  <si>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</si>
  <si>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</si>
  <si>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</si>
  <si>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</si>
  <si>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</si>
  <si>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</si>
  <si>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</si>
  <si>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</si>
  <si>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</si>
  <si>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</si>
  <si>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</si>
  <si>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</si>
  <si>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</si>
  <si>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</si>
  <si>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</si>
  <si>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</si>
  <si>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</si>
  <si>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</si>
  <si>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</si>
  <si>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</si>
  <si>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</si>
  <si>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</si>
  <si>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</si>
  <si>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</si>
  <si>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</si>
  <si>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</si>
  <si>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</si>
  <si>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</si>
  <si>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</si>
  <si>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</si>
  <si>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</si>
  <si>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</si>
  <si>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</si>
  <si>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</si>
  <si>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</si>
  <si>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</si>
  <si>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</si>
  <si>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</si>
  <si>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</si>
  <si>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September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</si>
</sst>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358359</c:v>
                </c:pt>
                <c:pt idx="1">
                  <c:v>109302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467661</c:v>
                </c:pt>
                <c:pt idx="1">
                  <c:v>7270</c:v>
                </c:pt>
                <c:pt idx="2">
                  <c:v>792</c:v>
                </c:pt>
                <c:pt idx="3">
                  <c:v>3308</c:v>
                </c:pt>
                <c:pt idx="4">
                  <c:v>108008</c:v>
                </c:pt>
                <c:pt idx="5">
                  <c:v>1446</c:v>
                </c:pt>
                <c:pt idx="6">
                  <c:v>2153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110924951057</c:v>
                </c:pt>
                <c:pt idx="1">
                  <c:v>7556022023</c:v>
                </c:pt>
                <c:pt idx="2">
                  <c:v>812833594</c:v>
                </c:pt>
                <c:pt idx="3">
                  <c:v>1943185000</c:v>
                </c:pt>
                <c:pt idx="4">
                  <c:v>264380101970</c:v>
                </c:pt>
                <c:pt idx="5">
                  <c:v>14292424868</c:v>
                </c:pt>
                <c:pt idx="6">
                  <c:v>9635529764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69104585769</c:v>
                </c:pt>
                <c:pt idx="1">
                  <c:v>41820365288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237190.9375744396</c:v>
                </c:pt>
                <c:pt idx="1">
                  <c:v>285716.9122727162</c:v>
                </c:pt>
                <c:pt idx="2">
                  <c:v>219867.81569035957</c:v>
                </c:pt>
                <c:pt idx="3">
                  <c:v>203832.01814246128</c:v>
                </c:pt>
                <c:pt idx="4">
                  <c:v>255395.2958722872</c:v>
                </c:pt>
              </c:numCache>
            </c:numRef>
          </c:val>
        </c:ser>
        <c:axId val="35401774"/>
        <c:axId val="50180511"/>
      </c:barChart>
      <c:catAx>
        <c:axId val="35401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180511"/>
        <c:crosses val="autoZero"/>
        <c:auto val="1"/>
        <c:lblOffset val="100"/>
        <c:noMultiLvlLbl val="0"/>
      </c:catAx>
      <c:valAx>
        <c:axId val="50180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401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9884111.250345781</c:v>
                </c:pt>
                <c:pt idx="1">
                  <c:v>10416666.666666666</c:v>
                </c:pt>
                <c:pt idx="2">
                  <c:v>9883004.066528067</c:v>
                </c:pt>
                <c:pt idx="3">
                  <c:v>9919515.264887063</c:v>
                </c:pt>
                <c:pt idx="4">
                  <c:v>9807179.104477612</c:v>
                </c:pt>
              </c:numCache>
            </c:numRef>
          </c:val>
        </c:ser>
        <c:axId val="48971416"/>
        <c:axId val="38089561"/>
      </c:barChart>
      <c:catAx>
        <c:axId val="48971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089561"/>
        <c:crosses val="autoZero"/>
        <c:auto val="1"/>
        <c:lblOffset val="100"/>
        <c:noMultiLvlLbl val="0"/>
      </c:catAx>
      <c:valAx>
        <c:axId val="38089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971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1039342.7817056396</c:v>
                </c:pt>
                <c:pt idx="1">
                  <c:v>848593.0989583334</c:v>
                </c:pt>
                <c:pt idx="2">
                  <c:v>1090440.0109870946</c:v>
                </c:pt>
                <c:pt idx="3">
                  <c:v>818443.957659277</c:v>
                </c:pt>
                <c:pt idx="4">
                  <c:v>2963733.3246217333</c:v>
                </c:pt>
              </c:numCache>
            </c:numRef>
          </c:val>
        </c:ser>
        <c:axId val="7261730"/>
        <c:axId val="65355571"/>
      </c:barChart>
      <c:catAx>
        <c:axId val="7261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355571"/>
        <c:crosses val="autoZero"/>
        <c:auto val="1"/>
        <c:lblOffset val="100"/>
        <c:noMultiLvlLbl val="0"/>
      </c:catAx>
      <c:valAx>
        <c:axId val="65355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2617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1026305.0429292929</c:v>
                </c:pt>
                <c:pt idx="1">
                  <c:v>578846.1538461539</c:v>
                </c:pt>
                <c:pt idx="2">
                  <c:v>1124897.6795069338</c:v>
                </c:pt>
                <c:pt idx="3">
                  <c:v>1092363.873935264</c:v>
                </c:pt>
                <c:pt idx="4">
                  <c:v>1432919.3548387096</c:v>
                </c:pt>
              </c:numCache>
            </c:numRef>
          </c:val>
        </c:ser>
        <c:axId val="51329228"/>
        <c:axId val="59309869"/>
      </c:barChart>
      <c:catAx>
        <c:axId val="51329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309869"/>
        <c:crosses val="autoZero"/>
        <c:auto val="1"/>
        <c:lblOffset val="100"/>
        <c:noMultiLvlLbl val="0"/>
      </c:catAx>
      <c:valAx>
        <c:axId val="59309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3292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026774"/>
        <c:axId val="39370055"/>
      </c:barChart>
      <c:catAx>
        <c:axId val="64026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370055"/>
        <c:crosses val="autoZero"/>
        <c:auto val="1"/>
        <c:lblOffset val="100"/>
        <c:noMultiLvlLbl val="0"/>
      </c:catAx>
      <c:valAx>
        <c:axId val="39370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026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8786176"/>
        <c:axId val="34857857"/>
      </c:barChart>
      <c:catAx>
        <c:axId val="1878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857857"/>
        <c:crosses val="autoZero"/>
        <c:auto val="1"/>
        <c:lblOffset val="100"/>
        <c:noMultiLvlLbl val="0"/>
      </c:catAx>
      <c:valAx>
        <c:axId val="34857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786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91432</c:v>
                </c:pt>
                <c:pt idx="1">
                  <c:v>1574</c:v>
                </c:pt>
                <c:pt idx="2">
                  <c:v>264</c:v>
                </c:pt>
                <c:pt idx="3">
                  <c:v>327</c:v>
                </c:pt>
                <c:pt idx="4">
                  <c:v>8201</c:v>
                </c:pt>
                <c:pt idx="5">
                  <c:v>811</c:v>
                </c:pt>
                <c:pt idx="6">
                  <c:v>642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2707c5b-e375-4bc4-8543-8baed33d015e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$110.92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3246ff5f-5665-420a-8d7c-6cb3f77b67a9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467,661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42a00585-3545-4bee-bc72-98f79bcd57e6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590,638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f83d629a-1193-4697-905d-dd771cd0a086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$409,545,048,276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ca369bfb-1081-4eb4-abf6-3bbf77da899a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103,251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358359</v>
      </c>
      <c r="C6" s="7">
        <f>B6/B$9</f>
        <v>0.7662794203493556</v>
      </c>
      <c r="D6" s="14">
        <v>69104585769</v>
      </c>
      <c r="E6" s="7">
        <f>D6/D$9</f>
        <v>0.6229850462903505</v>
      </c>
    </row>
    <row r="7" spans="1:5" ht="12.75">
      <c r="A7" s="1" t="s">
        <v>30</v>
      </c>
      <c r="B7" s="6">
        <v>109302</v>
      </c>
      <c r="C7" s="7">
        <f>B7/B$9</f>
        <v>0.23372057965064438</v>
      </c>
      <c r="D7" s="14">
        <v>41820365288</v>
      </c>
      <c r="E7" s="7">
        <f>D7/D$9</f>
        <v>0.3770149537096496</v>
      </c>
    </row>
    <row r="9" spans="1:7" ht="12.75">
      <c r="A9" s="9" t="s">
        <v>12</v>
      </c>
      <c r="B9" s="10">
        <f>SUM(B6:B7)</f>
        <v>467661</v>
      </c>
      <c r="C9" s="29">
        <f>SUM(C6:C7)</f>
        <v>1</v>
      </c>
      <c r="D9" s="15">
        <f>SUM(D6:D7)</f>
        <v>110924951057</v>
      </c>
      <c r="E9" s="29">
        <f>SUM(E6:E7)</f>
        <v>1</v>
      </c>
      <c r="G9" s="54">
        <f>+D9/1000000000</f>
        <v>110.924951057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91432</v>
      </c>
      <c r="C5" s="7">
        <f>B5/B$13</f>
        <v>0.8855313749987893</v>
      </c>
      <c r="D5" s="6">
        <v>467661</v>
      </c>
      <c r="E5" s="7">
        <f>D5/D$13</f>
        <v>0.7917895563780184</v>
      </c>
      <c r="F5" s="14">
        <v>110924951057</v>
      </c>
      <c r="G5" s="7">
        <f>F5/F$13</f>
        <v>0.2708492057807658</v>
      </c>
      <c r="H5" s="14">
        <f>IF(D5=0,"-",+F5/D5)</f>
        <v>237190.9375744396</v>
      </c>
      <c r="I5" s="25"/>
    </row>
    <row r="6" spans="1:8" ht="12.75">
      <c r="A6" s="51" t="s">
        <v>6</v>
      </c>
      <c r="B6" s="6">
        <v>1574</v>
      </c>
      <c r="C6" s="7">
        <f aca="true" t="shared" si="0" ref="C6:C11">B6/B$13</f>
        <v>0.015244404412548063</v>
      </c>
      <c r="D6" s="6">
        <v>7270</v>
      </c>
      <c r="E6" s="7">
        <f aca="true" t="shared" si="1" ref="E6:E11">D6/D$13</f>
        <v>0.012308723786820354</v>
      </c>
      <c r="F6" s="14">
        <v>7556022023</v>
      </c>
      <c r="G6" s="7">
        <f aca="true" t="shared" si="2" ref="G6:G11">F6/F$13</f>
        <v>0.018449794606985107</v>
      </c>
      <c r="H6" s="14">
        <f aca="true" t="shared" si="3" ref="H6:H11">IF(D6=0,"-",+F6/D6)</f>
        <v>1039342.7817056396</v>
      </c>
    </row>
    <row r="7" spans="1:8" ht="12.75">
      <c r="A7" s="51" t="s">
        <v>7</v>
      </c>
      <c r="B7" s="6">
        <v>264</v>
      </c>
      <c r="C7" s="7">
        <f t="shared" si="0"/>
        <v>0.002556875962460412</v>
      </c>
      <c r="D7" s="6">
        <v>792</v>
      </c>
      <c r="E7" s="7">
        <f t="shared" si="1"/>
        <v>0.0013409228664596588</v>
      </c>
      <c r="F7" s="14">
        <v>812833594</v>
      </c>
      <c r="G7" s="7">
        <f t="shared" si="2"/>
        <v>0.0019847232860503695</v>
      </c>
      <c r="H7" s="14">
        <f t="shared" si="3"/>
        <v>1026305.0429292929</v>
      </c>
    </row>
    <row r="8" spans="1:8" ht="12.75">
      <c r="A8" s="51" t="s">
        <v>8</v>
      </c>
      <c r="B8" s="6">
        <v>327</v>
      </c>
      <c r="C8" s="7">
        <f t="shared" si="0"/>
        <v>0.0031670395444111923</v>
      </c>
      <c r="D8" s="6">
        <v>3308</v>
      </c>
      <c r="E8" s="7">
        <f t="shared" si="1"/>
        <v>0.005600723285667363</v>
      </c>
      <c r="F8" s="14">
        <v>1943185000</v>
      </c>
      <c r="G8" s="7">
        <f t="shared" si="2"/>
        <v>0.004744740555843448</v>
      </c>
      <c r="H8" s="14">
        <f t="shared" si="3"/>
        <v>587419.8911729142</v>
      </c>
    </row>
    <row r="9" spans="1:8" ht="12.75">
      <c r="A9" s="51" t="s">
        <v>9</v>
      </c>
      <c r="B9" s="6">
        <v>8201</v>
      </c>
      <c r="C9" s="7">
        <f t="shared" si="0"/>
        <v>0.07942780215203726</v>
      </c>
      <c r="D9" s="6">
        <v>108008</v>
      </c>
      <c r="E9" s="7">
        <f t="shared" si="1"/>
        <v>0.18286666282900862</v>
      </c>
      <c r="F9" s="14">
        <v>264380101970</v>
      </c>
      <c r="G9" s="7">
        <f t="shared" si="2"/>
        <v>0.6455458394208916</v>
      </c>
      <c r="H9" s="14">
        <f t="shared" si="3"/>
        <v>2447782.589900748</v>
      </c>
    </row>
    <row r="10" spans="1:8" ht="12.75">
      <c r="A10" s="51" t="s">
        <v>10</v>
      </c>
      <c r="B10" s="6">
        <v>811</v>
      </c>
      <c r="C10" s="7">
        <f t="shared" si="0"/>
        <v>0.007854645475588614</v>
      </c>
      <c r="D10" s="6">
        <v>1446</v>
      </c>
      <c r="E10" s="7">
        <f t="shared" si="1"/>
        <v>0.0024482000819452863</v>
      </c>
      <c r="F10" s="14">
        <v>14292424868</v>
      </c>
      <c r="G10" s="7">
        <f t="shared" si="2"/>
        <v>0.034898297337898884</v>
      </c>
      <c r="H10" s="14">
        <f t="shared" si="3"/>
        <v>9884111.250345781</v>
      </c>
    </row>
    <row r="11" spans="1:8" ht="12.75">
      <c r="A11" s="51" t="s">
        <v>11</v>
      </c>
      <c r="B11" s="6">
        <v>642</v>
      </c>
      <c r="C11" s="7">
        <f t="shared" si="0"/>
        <v>0.006217857454165093</v>
      </c>
      <c r="D11" s="6">
        <v>2153</v>
      </c>
      <c r="E11" s="7">
        <f t="shared" si="1"/>
        <v>0.0036452107720803604</v>
      </c>
      <c r="F11" s="14">
        <v>9635529764</v>
      </c>
      <c r="G11" s="7">
        <f t="shared" si="2"/>
        <v>0.02352739901156475</v>
      </c>
      <c r="H11" s="14">
        <f t="shared" si="3"/>
        <v>4475397.010682768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103251</v>
      </c>
      <c r="C13" s="11">
        <f t="shared" si="4"/>
        <v>1</v>
      </c>
      <c r="D13" s="10">
        <f t="shared" si="4"/>
        <v>590638</v>
      </c>
      <c r="E13" s="12">
        <f t="shared" si="4"/>
        <v>1.0000000000000002</v>
      </c>
      <c r="F13" s="15">
        <f t="shared" si="4"/>
        <v>409545048276</v>
      </c>
      <c r="G13" s="12">
        <f t="shared" si="4"/>
        <v>1</v>
      </c>
      <c r="H13" s="15">
        <f>F13/D13</f>
        <v>693394.3435336027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41071</v>
      </c>
      <c r="C16" s="7">
        <f aca="true" t="shared" si="5" ref="C16:C22">B16/B$24</f>
        <v>0.9221563608603889</v>
      </c>
      <c r="D16" s="6">
        <v>123029</v>
      </c>
      <c r="E16" s="7">
        <f aca="true" t="shared" si="6" ref="E16:E22">D16/D$24</f>
        <v>0.9025345706635367</v>
      </c>
      <c r="F16" s="20">
        <v>35151466000</v>
      </c>
      <c r="G16" s="7">
        <f aca="true" t="shared" si="7" ref="G16:G22">F16/F$24</f>
        <v>0.6980269655932333</v>
      </c>
      <c r="H16" s="20">
        <f aca="true" t="shared" si="8" ref="H16:H22">IF(D16=0,"-",+F16/D16)</f>
        <v>285716.9122727162</v>
      </c>
      <c r="J16" s="8"/>
      <c r="M16" s="1"/>
      <c r="N16" s="1"/>
    </row>
    <row r="17" spans="1:14" ht="12.75">
      <c r="A17" s="1" t="s">
        <v>6</v>
      </c>
      <c r="B17" s="6">
        <v>552</v>
      </c>
      <c r="C17" s="7">
        <f t="shared" si="5"/>
        <v>0.012393910817728681</v>
      </c>
      <c r="D17" s="6">
        <v>1536</v>
      </c>
      <c r="E17" s="7">
        <f t="shared" si="6"/>
        <v>0.01126801892675054</v>
      </c>
      <c r="F17" s="20">
        <v>1303439000</v>
      </c>
      <c r="G17" s="7">
        <f t="shared" si="7"/>
        <v>0.025883289476628896</v>
      </c>
      <c r="H17" s="20">
        <f t="shared" si="8"/>
        <v>848593.0989583334</v>
      </c>
      <c r="J17" s="8"/>
      <c r="M17" s="1"/>
      <c r="N17" s="1"/>
    </row>
    <row r="18" spans="1:14" ht="12.75">
      <c r="A18" s="1" t="s">
        <v>7</v>
      </c>
      <c r="B18" s="6">
        <v>82</v>
      </c>
      <c r="C18" s="7">
        <f t="shared" si="5"/>
        <v>0.001841124433068391</v>
      </c>
      <c r="D18" s="6">
        <v>143</v>
      </c>
      <c r="E18" s="7">
        <f t="shared" si="6"/>
        <v>0.00104904082456076</v>
      </c>
      <c r="F18" s="20">
        <v>82775000</v>
      </c>
      <c r="G18" s="7">
        <f t="shared" si="7"/>
        <v>0.001643720409185207</v>
      </c>
      <c r="H18" s="20">
        <f t="shared" si="8"/>
        <v>578846.1538461539</v>
      </c>
      <c r="J18" s="8"/>
      <c r="M18" s="1"/>
      <c r="N18" s="1"/>
    </row>
    <row r="19" spans="1:14" ht="12.75">
      <c r="A19" s="1" t="s">
        <v>8</v>
      </c>
      <c r="B19" s="6">
        <v>159</v>
      </c>
      <c r="C19" s="7">
        <f t="shared" si="5"/>
        <v>0.0035699851811935874</v>
      </c>
      <c r="D19" s="6">
        <v>694</v>
      </c>
      <c r="E19" s="7">
        <f t="shared" si="6"/>
        <v>0.005091149176539632</v>
      </c>
      <c r="F19" s="20">
        <v>359507000</v>
      </c>
      <c r="G19" s="7">
        <f t="shared" si="7"/>
        <v>0.007138979077558999</v>
      </c>
      <c r="H19" s="20">
        <f t="shared" si="8"/>
        <v>518021.61383285304</v>
      </c>
      <c r="J19" s="8"/>
      <c r="M19" s="1"/>
      <c r="N19" s="1"/>
    </row>
    <row r="20" spans="1:14" ht="12.75">
      <c r="A20" s="1" t="s">
        <v>9</v>
      </c>
      <c r="B20" s="6">
        <v>2540</v>
      </c>
      <c r="C20" s="7">
        <f t="shared" si="5"/>
        <v>0.05702995195114285</v>
      </c>
      <c r="D20" s="6">
        <v>10696</v>
      </c>
      <c r="E20" s="7">
        <f t="shared" si="6"/>
        <v>0.07846531929721601</v>
      </c>
      <c r="F20" s="20">
        <v>12787487000</v>
      </c>
      <c r="G20" s="7">
        <f t="shared" si="7"/>
        <v>0.25392997117596516</v>
      </c>
      <c r="H20" s="20">
        <f t="shared" si="8"/>
        <v>1195539.1735228123</v>
      </c>
      <c r="J20" s="8"/>
      <c r="M20" s="1"/>
      <c r="N20" s="1"/>
    </row>
    <row r="21" spans="1:14" ht="12.75">
      <c r="A21" s="1" t="s">
        <v>10</v>
      </c>
      <c r="B21" s="6">
        <v>3</v>
      </c>
      <c r="C21" s="7">
        <f t="shared" si="5"/>
        <v>6.735821096591675E-05</v>
      </c>
      <c r="D21" s="6">
        <v>3</v>
      </c>
      <c r="E21" s="7">
        <f t="shared" si="6"/>
        <v>2.200784946630965E-05</v>
      </c>
      <c r="F21" s="20">
        <v>31250000</v>
      </c>
      <c r="G21" s="7">
        <f t="shared" si="7"/>
        <v>0.0006205528575903077</v>
      </c>
      <c r="H21" s="20">
        <f t="shared" si="8"/>
        <v>10416666.666666666</v>
      </c>
      <c r="J21" s="8"/>
      <c r="M21" s="1"/>
      <c r="N21" s="1"/>
    </row>
    <row r="22" spans="1:14" ht="12.75">
      <c r="A22" s="1" t="s">
        <v>11</v>
      </c>
      <c r="B22" s="6">
        <v>131</v>
      </c>
      <c r="C22" s="7">
        <f t="shared" si="5"/>
        <v>0.002941308545511698</v>
      </c>
      <c r="D22" s="6">
        <v>214</v>
      </c>
      <c r="E22" s="7">
        <f t="shared" si="6"/>
        <v>0.0015698932619300885</v>
      </c>
      <c r="F22" s="20">
        <v>642397000</v>
      </c>
      <c r="G22" s="7">
        <f t="shared" si="7"/>
        <v>0.012756521409838108</v>
      </c>
      <c r="H22" s="20">
        <f t="shared" si="8"/>
        <v>3001855.140186916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44538</v>
      </c>
      <c r="C24" s="11">
        <f t="shared" si="9"/>
        <v>0.9999999999999999</v>
      </c>
      <c r="D24" s="10">
        <f t="shared" si="9"/>
        <v>136315</v>
      </c>
      <c r="E24" s="11">
        <f t="shared" si="9"/>
        <v>1</v>
      </c>
      <c r="F24" s="21">
        <f t="shared" si="9"/>
        <v>50358321000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90424</v>
      </c>
      <c r="C27" s="7">
        <f>B27/B$35</f>
        <v>0.8849394701558998</v>
      </c>
      <c r="D27" s="6">
        <v>344632</v>
      </c>
      <c r="E27" s="7">
        <f>D27/D$35</f>
        <v>0.7585616400666486</v>
      </c>
      <c r="F27" s="20">
        <v>75773485057</v>
      </c>
      <c r="G27" s="7">
        <f>F27/F$35</f>
        <v>0.2109584773124856</v>
      </c>
      <c r="H27" s="20">
        <f aca="true" t="shared" si="10" ref="H27:H33">IF(D27=0,"-",+F27/D27)</f>
        <v>219867.81569035957</v>
      </c>
      <c r="J27" s="8"/>
    </row>
    <row r="28" spans="1:10" ht="12.75">
      <c r="A28" s="1" t="s">
        <v>6</v>
      </c>
      <c r="B28" s="6">
        <v>1562</v>
      </c>
      <c r="C28" s="7">
        <f aca="true" t="shared" si="11" ref="C28:C33">B28/B$35</f>
        <v>0.01528659926992298</v>
      </c>
      <c r="D28" s="6">
        <v>5734</v>
      </c>
      <c r="E28" s="7">
        <f aca="true" t="shared" si="12" ref="E28:E33">D28/D$35</f>
        <v>0.012620976705999916</v>
      </c>
      <c r="F28" s="20">
        <v>6252583023</v>
      </c>
      <c r="G28" s="7">
        <f aca="true" t="shared" si="13" ref="G28:G33">F28/F$35</f>
        <v>0.017407611551847512</v>
      </c>
      <c r="H28" s="20">
        <f t="shared" si="10"/>
        <v>1090440.0109870946</v>
      </c>
      <c r="J28" s="8"/>
    </row>
    <row r="29" spans="1:10" ht="12.75">
      <c r="A29" s="1" t="s">
        <v>7</v>
      </c>
      <c r="B29" s="6">
        <v>259</v>
      </c>
      <c r="C29" s="7">
        <f t="shared" si="11"/>
        <v>0.002534717804679931</v>
      </c>
      <c r="D29" s="6">
        <v>649</v>
      </c>
      <c r="E29" s="7">
        <f t="shared" si="12"/>
        <v>0.0014284991074631924</v>
      </c>
      <c r="F29" s="20">
        <v>730058594</v>
      </c>
      <c r="G29" s="7">
        <f t="shared" si="13"/>
        <v>0.0020325322139173063</v>
      </c>
      <c r="H29" s="20">
        <f t="shared" si="10"/>
        <v>1124897.6795069338</v>
      </c>
      <c r="J29" s="8"/>
    </row>
    <row r="30" spans="1:10" ht="12.75">
      <c r="A30" s="1" t="s">
        <v>8</v>
      </c>
      <c r="B30" s="6">
        <v>324</v>
      </c>
      <c r="C30" s="7">
        <f t="shared" si="11"/>
        <v>0.0031708438946575195</v>
      </c>
      <c r="D30" s="6">
        <v>2614</v>
      </c>
      <c r="E30" s="7">
        <f t="shared" si="12"/>
        <v>0.005753615819582104</v>
      </c>
      <c r="F30" s="20">
        <v>1583678000</v>
      </c>
      <c r="G30" s="7">
        <f t="shared" si="13"/>
        <v>0.004409066036516148</v>
      </c>
      <c r="H30" s="20">
        <f t="shared" si="10"/>
        <v>605844.6824789594</v>
      </c>
      <c r="J30" s="8"/>
    </row>
    <row r="31" spans="1:10" ht="12.75">
      <c r="A31" s="1" t="s">
        <v>9</v>
      </c>
      <c r="B31" s="6">
        <v>8194</v>
      </c>
      <c r="C31" s="7">
        <f t="shared" si="11"/>
        <v>0.08019103355809788</v>
      </c>
      <c r="D31" s="6">
        <v>97312</v>
      </c>
      <c r="E31" s="7">
        <f t="shared" si="12"/>
        <v>0.21419122518560585</v>
      </c>
      <c r="F31" s="20">
        <v>251592614970</v>
      </c>
      <c r="G31" s="7">
        <f t="shared" si="13"/>
        <v>0.7004507568473587</v>
      </c>
      <c r="H31" s="20">
        <f t="shared" si="10"/>
        <v>2585422.3011550475</v>
      </c>
      <c r="J31" s="8"/>
    </row>
    <row r="32" spans="1:10" ht="12.75">
      <c r="A32" s="1" t="s">
        <v>10</v>
      </c>
      <c r="B32" s="6">
        <v>810</v>
      </c>
      <c r="C32" s="7">
        <f t="shared" si="11"/>
        <v>0.007927109736643798</v>
      </c>
      <c r="D32" s="6">
        <v>1443</v>
      </c>
      <c r="E32" s="7">
        <f t="shared" si="12"/>
        <v>0.0031761544099682387</v>
      </c>
      <c r="F32" s="20">
        <v>14261174868</v>
      </c>
      <c r="G32" s="7">
        <f t="shared" si="13"/>
        <v>0.039704069735966824</v>
      </c>
      <c r="H32" s="20">
        <f t="shared" si="10"/>
        <v>9883004.066528067</v>
      </c>
      <c r="J32" s="8"/>
    </row>
    <row r="33" spans="1:10" ht="12.75">
      <c r="A33" s="1" t="s">
        <v>11</v>
      </c>
      <c r="B33" s="6">
        <v>608</v>
      </c>
      <c r="C33" s="7">
        <f t="shared" si="11"/>
        <v>0.0059502255800980616</v>
      </c>
      <c r="D33" s="6">
        <v>1939</v>
      </c>
      <c r="E33" s="7">
        <f t="shared" si="12"/>
        <v>0.004267888704732096</v>
      </c>
      <c r="F33" s="20">
        <v>8993132764</v>
      </c>
      <c r="G33" s="7">
        <f t="shared" si="13"/>
        <v>0.025037486301907958</v>
      </c>
      <c r="H33" s="20">
        <f t="shared" si="10"/>
        <v>4638026.180505415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102181</v>
      </c>
      <c r="C35" s="11">
        <f t="shared" si="14"/>
        <v>0.9999999999999999</v>
      </c>
      <c r="D35" s="10">
        <f t="shared" si="14"/>
        <v>454323</v>
      </c>
      <c r="E35" s="11">
        <f t="shared" si="14"/>
        <v>1</v>
      </c>
      <c r="F35" s="21">
        <f t="shared" si="14"/>
        <v>359186727276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81784</v>
      </c>
      <c r="C38" s="7">
        <f aca="true" t="shared" si="15" ref="C38:C44">B38/B$46</f>
        <v>0.8847635120515817</v>
      </c>
      <c r="D38" s="6">
        <v>237454</v>
      </c>
      <c r="E38" s="7">
        <f aca="true" t="shared" si="16" ref="E38:E44">D38/D$46</f>
        <v>0.8058056393567238</v>
      </c>
      <c r="F38" s="20">
        <v>48400728036</v>
      </c>
      <c r="G38" s="7">
        <f aca="true" t="shared" si="17" ref="G38:G44">F38/F$46</f>
        <v>0.2487727156527549</v>
      </c>
      <c r="H38" s="20">
        <f aca="true" t="shared" si="18" ref="H38:H44">IF(D38=0,"-",+F38/D38)</f>
        <v>203832.01814246128</v>
      </c>
      <c r="J38" s="8"/>
      <c r="N38" s="1"/>
    </row>
    <row r="39" spans="1:14" ht="12.75">
      <c r="A39" s="1" t="s">
        <v>6</v>
      </c>
      <c r="B39" s="6">
        <v>1511</v>
      </c>
      <c r="C39" s="7">
        <f t="shared" si="15"/>
        <v>0.01634644510796659</v>
      </c>
      <c r="D39" s="6">
        <v>5007</v>
      </c>
      <c r="E39" s="7">
        <f t="shared" si="16"/>
        <v>0.01699137027070134</v>
      </c>
      <c r="F39" s="20">
        <v>4097948896</v>
      </c>
      <c r="G39" s="7">
        <f t="shared" si="17"/>
        <v>0.021062862416157582</v>
      </c>
      <c r="H39" s="20">
        <f t="shared" si="18"/>
        <v>818443.957659277</v>
      </c>
      <c r="J39" s="8"/>
      <c r="N39" s="1"/>
    </row>
    <row r="40" spans="1:14" ht="12.75">
      <c r="A40" s="1" t="s">
        <v>7</v>
      </c>
      <c r="B40" s="6">
        <v>252</v>
      </c>
      <c r="C40" s="7">
        <f t="shared" si="15"/>
        <v>0.002726210567311437</v>
      </c>
      <c r="D40" s="6">
        <v>587</v>
      </c>
      <c r="E40" s="7">
        <f t="shared" si="16"/>
        <v>0.0019919980724788667</v>
      </c>
      <c r="F40" s="20">
        <v>641217594</v>
      </c>
      <c r="G40" s="7">
        <f t="shared" si="17"/>
        <v>0.0032957653460307062</v>
      </c>
      <c r="H40" s="20">
        <f t="shared" si="18"/>
        <v>1092363.873935264</v>
      </c>
      <c r="J40" s="8"/>
      <c r="N40" s="1"/>
    </row>
    <row r="41" spans="1:14" ht="12.75">
      <c r="A41" s="1" t="s">
        <v>8</v>
      </c>
      <c r="B41" s="6">
        <v>297</v>
      </c>
      <c r="C41" s="7">
        <f t="shared" si="15"/>
        <v>0.0032130338829027653</v>
      </c>
      <c r="D41" s="6">
        <v>1846</v>
      </c>
      <c r="E41" s="7">
        <f t="shared" si="16"/>
        <v>0.006264443682787032</v>
      </c>
      <c r="F41" s="20">
        <v>878465000</v>
      </c>
      <c r="G41" s="7">
        <f t="shared" si="17"/>
        <v>0.004515182571083451</v>
      </c>
      <c r="H41" s="20">
        <f t="shared" si="18"/>
        <v>475874.86457204766</v>
      </c>
      <c r="J41" s="8"/>
      <c r="N41" s="1"/>
    </row>
    <row r="42" spans="1:14" ht="12.75">
      <c r="A42" s="1" t="s">
        <v>9</v>
      </c>
      <c r="B42" s="6">
        <v>7270</v>
      </c>
      <c r="C42" s="7">
        <f t="shared" si="15"/>
        <v>0.07864901120775455</v>
      </c>
      <c r="D42" s="6">
        <v>47747</v>
      </c>
      <c r="E42" s="7">
        <f t="shared" si="16"/>
        <v>0.16203054849514217</v>
      </c>
      <c r="F42" s="20">
        <v>126317360939</v>
      </c>
      <c r="G42" s="7">
        <f t="shared" si="17"/>
        <v>0.6492528974256576</v>
      </c>
      <c r="H42" s="20">
        <f t="shared" si="18"/>
        <v>2645555.9708253923</v>
      </c>
      <c r="J42" s="8"/>
      <c r="N42" s="1"/>
    </row>
    <row r="43" spans="1:14" ht="12.75">
      <c r="A43" s="1" t="s">
        <v>10</v>
      </c>
      <c r="B43" s="6">
        <v>790</v>
      </c>
      <c r="C43" s="7">
        <f t="shared" si="15"/>
        <v>0.008546453762603315</v>
      </c>
      <c r="D43" s="6">
        <v>974</v>
      </c>
      <c r="E43" s="7">
        <f t="shared" si="16"/>
        <v>0.0033052915206037755</v>
      </c>
      <c r="F43" s="20">
        <v>9661607868</v>
      </c>
      <c r="G43" s="7">
        <f t="shared" si="17"/>
        <v>0.049659261842232</v>
      </c>
      <c r="H43" s="20">
        <f t="shared" si="18"/>
        <v>9919515.264887063</v>
      </c>
      <c r="J43" s="8"/>
      <c r="N43" s="1"/>
    </row>
    <row r="44" spans="1:14" ht="12.75">
      <c r="A44" s="1" t="s">
        <v>11</v>
      </c>
      <c r="B44" s="6">
        <v>532</v>
      </c>
      <c r="C44" s="7">
        <f t="shared" si="15"/>
        <v>0.005755333419879701</v>
      </c>
      <c r="D44" s="6">
        <v>1064</v>
      </c>
      <c r="E44" s="7">
        <f t="shared" si="16"/>
        <v>0.0036107086015630565</v>
      </c>
      <c r="F44" s="20">
        <v>4560695882</v>
      </c>
      <c r="G44" s="7">
        <f t="shared" si="17"/>
        <v>0.023441314746083755</v>
      </c>
      <c r="H44" s="20">
        <f t="shared" si="18"/>
        <v>4286368.310150376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92436</v>
      </c>
      <c r="C46" s="11">
        <f t="shared" si="19"/>
        <v>1</v>
      </c>
      <c r="D46" s="10">
        <f t="shared" si="19"/>
        <v>294679</v>
      </c>
      <c r="E46" s="11">
        <f t="shared" si="19"/>
        <v>1</v>
      </c>
      <c r="F46" s="10">
        <f t="shared" si="19"/>
        <v>194558024215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66077</v>
      </c>
      <c r="C49" s="7">
        <f aca="true" t="shared" si="20" ref="C49:C55">B49/B$57</f>
        <v>0.8818850347671734</v>
      </c>
      <c r="D49" s="6">
        <v>107178</v>
      </c>
      <c r="E49" s="7">
        <f aca="true" t="shared" si="21" ref="E49:E55">D49/D$57</f>
        <v>0.6713562676956227</v>
      </c>
      <c r="F49" s="20">
        <v>27372757021</v>
      </c>
      <c r="G49" s="7">
        <f aca="true" t="shared" si="22" ref="G49:G55">F49/F$57</f>
        <v>0.16626965111216085</v>
      </c>
      <c r="H49" s="20">
        <f aca="true" t="shared" si="23" ref="H49:H55">IF(D49=0,"-",+F49/D49)</f>
        <v>255395.2958722872</v>
      </c>
      <c r="J49" s="8"/>
      <c r="N49" s="1"/>
    </row>
    <row r="50" spans="1:14" ht="12.75">
      <c r="A50" s="1" t="s">
        <v>6</v>
      </c>
      <c r="B50" s="6">
        <v>519</v>
      </c>
      <c r="C50" s="7">
        <f t="shared" si="20"/>
        <v>0.006926742028908138</v>
      </c>
      <c r="D50" s="6">
        <v>727</v>
      </c>
      <c r="E50" s="7">
        <f t="shared" si="21"/>
        <v>0.0045538823883139986</v>
      </c>
      <c r="F50" s="20">
        <v>2154634127</v>
      </c>
      <c r="G50" s="7">
        <f t="shared" si="22"/>
        <v>0.01308784001172409</v>
      </c>
      <c r="H50" s="20">
        <f t="shared" si="23"/>
        <v>2963733.3246217333</v>
      </c>
      <c r="J50" s="8"/>
      <c r="N50" s="1"/>
    </row>
    <row r="51" spans="1:14" ht="12.75">
      <c r="A51" s="1" t="s">
        <v>7</v>
      </c>
      <c r="B51" s="6">
        <v>54</v>
      </c>
      <c r="C51" s="7">
        <f t="shared" si="20"/>
        <v>0.0007207014827765692</v>
      </c>
      <c r="D51" s="6">
        <v>62</v>
      </c>
      <c r="E51" s="7">
        <f t="shared" si="21"/>
        <v>0.0003883641101450728</v>
      </c>
      <c r="F51" s="20">
        <v>88841000</v>
      </c>
      <c r="G51" s="7">
        <f t="shared" si="22"/>
        <v>0.0005396446570260695</v>
      </c>
      <c r="H51" s="20">
        <f t="shared" si="23"/>
        <v>1432919.3548387096</v>
      </c>
      <c r="J51" s="8"/>
      <c r="N51" s="1"/>
    </row>
    <row r="52" spans="1:14" ht="12.75">
      <c r="A52" s="1" t="s">
        <v>8</v>
      </c>
      <c r="B52" s="6">
        <v>264</v>
      </c>
      <c r="C52" s="7">
        <f t="shared" si="20"/>
        <v>0.003523429471352116</v>
      </c>
      <c r="D52" s="6">
        <v>768</v>
      </c>
      <c r="E52" s="7">
        <f t="shared" si="21"/>
        <v>0.004810703815990579</v>
      </c>
      <c r="F52" s="20">
        <v>705213000</v>
      </c>
      <c r="G52" s="7">
        <f t="shared" si="22"/>
        <v>0.004283657630095627</v>
      </c>
      <c r="H52" s="20">
        <f t="shared" si="23"/>
        <v>918246.09375</v>
      </c>
      <c r="J52" s="8"/>
      <c r="N52" s="1"/>
    </row>
    <row r="53" spans="1:14" ht="12.75">
      <c r="A53" s="1" t="s">
        <v>9</v>
      </c>
      <c r="B53" s="6">
        <v>7242</v>
      </c>
      <c r="C53" s="7">
        <f t="shared" si="20"/>
        <v>0.096654076634591</v>
      </c>
      <c r="D53" s="6">
        <v>49565</v>
      </c>
      <c r="E53" s="7">
        <f t="shared" si="21"/>
        <v>0.3104720503119441</v>
      </c>
      <c r="F53" s="20">
        <v>125275254031</v>
      </c>
      <c r="G53" s="7">
        <f t="shared" si="22"/>
        <v>0.7609563320472837</v>
      </c>
      <c r="H53" s="20">
        <f t="shared" si="23"/>
        <v>2527494.280863513</v>
      </c>
      <c r="J53" s="8"/>
      <c r="N53" s="1"/>
    </row>
    <row r="54" spans="1:14" ht="12.75">
      <c r="A54" s="1" t="s">
        <v>10</v>
      </c>
      <c r="B54" s="6">
        <v>399</v>
      </c>
      <c r="C54" s="7">
        <f t="shared" si="20"/>
        <v>0.005325183178293539</v>
      </c>
      <c r="D54" s="6">
        <v>469</v>
      </c>
      <c r="E54" s="7">
        <f t="shared" si="21"/>
        <v>0.0029377865751296635</v>
      </c>
      <c r="F54" s="20">
        <v>4599567000</v>
      </c>
      <c r="G54" s="7">
        <f t="shared" si="22"/>
        <v>0.02793903441185295</v>
      </c>
      <c r="H54" s="20">
        <f t="shared" si="23"/>
        <v>9807179.104477612</v>
      </c>
      <c r="J54" s="8"/>
      <c r="N54" s="1"/>
    </row>
    <row r="55" spans="1:14" ht="12.75">
      <c r="A55" s="1" t="s">
        <v>11</v>
      </c>
      <c r="B55" s="6">
        <v>372</v>
      </c>
      <c r="C55" s="7">
        <f t="shared" si="20"/>
        <v>0.004964832436905255</v>
      </c>
      <c r="D55" s="6">
        <v>875</v>
      </c>
      <c r="E55" s="7">
        <f t="shared" si="21"/>
        <v>0.00548094510285385</v>
      </c>
      <c r="F55" s="20">
        <v>4432436882</v>
      </c>
      <c r="G55" s="7">
        <f t="shared" si="22"/>
        <v>0.026923840129856613</v>
      </c>
      <c r="H55" s="20">
        <f t="shared" si="23"/>
        <v>5065642.150857143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74927</v>
      </c>
      <c r="C57" s="11">
        <f t="shared" si="24"/>
        <v>1</v>
      </c>
      <c r="D57" s="10">
        <f t="shared" si="24"/>
        <v>159644</v>
      </c>
      <c r="E57" s="11">
        <f t="shared" si="24"/>
        <v>0.9999999999999999</v>
      </c>
      <c r="F57" s="10">
        <f t="shared" si="24"/>
        <v>164628703061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dpugh</cp:lastModifiedBy>
  <cp:lastPrinted>2001-02-08T21:22:29Z</cp:lastPrinted>
  <dcterms:created xsi:type="dcterms:W3CDTF">2000-09-06T18:30:25Z</dcterms:created>
  <dcterms:modified xsi:type="dcterms:W3CDTF">2005-11-04T17:56:01Z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