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<sst xmlns="http://schemas.openxmlformats.org/spreadsheetml/2006/main" count="117" uniqueCount="50">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</sst>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597321</c:v>
                </c:pt>
                <c:pt idx="1">
                  <c:v>154826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752147</c:v>
                </c:pt>
                <c:pt idx="1">
                  <c:v>4971</c:v>
                </c:pt>
                <c:pt idx="2">
                  <c:v>587</c:v>
                </c:pt>
                <c:pt idx="3">
                  <c:v>1691</c:v>
                </c:pt>
                <c:pt idx="4">
                  <c:v>6589</c:v>
                </c:pt>
                <c:pt idx="5">
                  <c:v>847</c:v>
                </c:pt>
                <c:pt idx="6">
                  <c:v>177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134019795993</c:v>
                </c:pt>
                <c:pt idx="1">
                  <c:v>4967514901</c:v>
                </c:pt>
                <c:pt idx="2">
                  <c:v>966910515</c:v>
                </c:pt>
                <c:pt idx="3">
                  <c:v>1868930375</c:v>
                </c:pt>
                <c:pt idx="4">
                  <c:v>20529360000</c:v>
                </c:pt>
                <c:pt idx="5">
                  <c:v>15130688000</c:v>
                </c:pt>
                <c:pt idx="6">
                  <c:v>278897227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87923601397</c:v>
                </c:pt>
                <c:pt idx="1">
                  <c:v>46096194596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178182.9828384611</c:v>
                </c:pt>
                <c:pt idx="1">
                  <c:v>150866.06129470852</c:v>
                </c:pt>
                <c:pt idx="2">
                  <c:v>195162.71977966302</c:v>
                </c:pt>
                <c:pt idx="3">
                  <c:v>191534.18206624044</c:v>
                </c:pt>
                <c:pt idx="4">
                  <c:v>202530.29328097845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799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17863858.323494688</c:v>
                </c:pt>
                <c:pt idx="1">
                  <c:v>10732500</c:v>
                </c:pt>
                <c:pt idx="2">
                  <c:v>17897696.322657175</c:v>
                </c:pt>
                <c:pt idx="3">
                  <c:v>17734690.958164643</c:v>
                </c:pt>
                <c:pt idx="4">
                  <c:v>19081882.352941178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15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75"/>
          <c:w val="0.973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999298.9139006236</c:v>
                </c:pt>
                <c:pt idx="1">
                  <c:v>660740.0008826125</c:v>
                </c:pt>
                <c:pt idx="2">
                  <c:v>1099243.4809796768</c:v>
                </c:pt>
                <c:pt idx="3">
                  <c:v>1081408.8017429195</c:v>
                </c:pt>
                <c:pt idx="4">
                  <c:v>1190928</c:v>
                </c:pt>
              </c:numCache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398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1647207.010221465</c:v>
                </c:pt>
                <c:pt idx="1">
                  <c:v>431684.2105263158</c:v>
                </c:pt>
                <c:pt idx="2">
                  <c:v>1881911.6158536586</c:v>
                </c:pt>
                <c:pt idx="3">
                  <c:v>1891253.879120879</c:v>
                </c:pt>
                <c:pt idx="4">
                  <c:v>1767027.027027027</c:v>
                </c:pt>
              </c:numCache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116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1105221.9840331166</c:v>
                </c:pt>
                <c:pt idx="1">
                  <c:v>624480.690140845</c:v>
                </c:pt>
                <c:pt idx="2">
                  <c:v>1267115.890118577</c:v>
                </c:pt>
                <c:pt idx="3">
                  <c:v>1473675.110509209</c:v>
                </c:pt>
                <c:pt idx="4">
                  <c:v>709647.5847953217</c:v>
                </c:pt>
              </c:numCache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63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3115701.927454849</c:v>
                </c:pt>
                <c:pt idx="1">
                  <c:v>752834.1559723594</c:v>
                </c:pt>
                <c:pt idx="2">
                  <c:v>3544967.539454806</c:v>
                </c:pt>
                <c:pt idx="3">
                  <c:v>3840097.7104159947</c:v>
                </c:pt>
                <c:pt idx="4">
                  <c:v>3175190.303030303</c:v>
                </c:pt>
              </c:numCache>
            </c:numRef>
          </c:val>
        </c:ser>
        <c:axId val="65671363"/>
        <c:axId val="54171356"/>
      </c:barChart>
      <c:cat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106533</c:v>
                </c:pt>
                <c:pt idx="1">
                  <c:v>1571</c:v>
                </c:pt>
                <c:pt idx="2">
                  <c:v>301</c:v>
                </c:pt>
                <c:pt idx="3">
                  <c:v>205</c:v>
                </c:pt>
                <c:pt idx="4">
                  <c:v>1365</c:v>
                </c:pt>
                <c:pt idx="5">
                  <c:v>577</c:v>
                </c:pt>
                <c:pt idx="6">
                  <c:v>65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0.40625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2db0790-1241-4e52-8e1f-9a578b596b1e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752,147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0.48675</cdr:x>
      <cdr:y>0.226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6e60530-322b-46e9-8161-aa4b629a3e37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$134.02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0.17325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be3370e-bde1-4e03-a29d-b3c48baffed6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110,617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054d004-57f0-45c7-94af-0d66dae7baec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767,009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0.456</cdr:x>
      <cdr:y>0.12525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190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ed2197aa-5b8a-4fd0-9d10-246075fef9c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$177,762,097,011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597321</v>
      </c>
      <c r="C6" s="7">
        <f>B6/B$9</f>
        <v>0.7941546000981191</v>
      </c>
      <c r="D6" s="14">
        <v>87923601397</v>
      </c>
      <c r="E6" s="7">
        <f>D6/D$9</f>
        <v>0.6560493600631383</v>
      </c>
    </row>
    <row r="7" spans="1:5" ht="12.75">
      <c r="A7" s="1" t="s">
        <v>30</v>
      </c>
      <c r="B7" s="6">
        <v>154826</v>
      </c>
      <c r="C7" s="7">
        <f>B7/B$9</f>
        <v>0.2058453999018809</v>
      </c>
      <c r="D7" s="14">
        <v>46096194596</v>
      </c>
      <c r="E7" s="7">
        <f>D7/D$9</f>
        <v>0.3439506399368617</v>
      </c>
    </row>
    <row r="9" spans="1:7" ht="12.75">
      <c r="A9" s="9" t="s">
        <v>12</v>
      </c>
      <c r="B9" s="10">
        <f>SUM(B6:B7)</f>
        <v>752147</v>
      </c>
      <c r="C9" s="29">
        <f>SUM(C6:C7)</f>
        <v>1</v>
      </c>
      <c r="D9" s="15">
        <f>SUM(D6:D7)</f>
        <v>134019795993</v>
      </c>
      <c r="E9" s="29">
        <f>SUM(E6:E7)</f>
        <v>1</v>
      </c>
      <c r="G9" s="54">
        <f>+D9/1000000000</f>
        <v>134.019795993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106533</v>
      </c>
      <c r="C5" s="7">
        <f>B5/B$13</f>
        <v>0.9630798159414918</v>
      </c>
      <c r="D5" s="6">
        <v>752147</v>
      </c>
      <c r="E5" s="7">
        <f>D5/D$13</f>
        <v>0.9806234346663468</v>
      </c>
      <c r="F5" s="14">
        <v>134019795993</v>
      </c>
      <c r="G5" s="7">
        <f>F5/F$13</f>
        <v>0.7539278521489696</v>
      </c>
      <c r="H5" s="14">
        <f>IF(D5=0,"-",+F5/D5)</f>
        <v>178182.9828384611</v>
      </c>
      <c r="I5" s="25"/>
    </row>
    <row r="6" spans="1:8" ht="12.75">
      <c r="A6" s="51" t="s">
        <v>6</v>
      </c>
      <c r="B6" s="6">
        <v>1571</v>
      </c>
      <c r="C6" s="7">
        <f aca="true" t="shared" si="0" ref="C6:C11">B6/B$13</f>
        <v>0.014202156992144065</v>
      </c>
      <c r="D6" s="6">
        <v>4971</v>
      </c>
      <c r="E6" s="7">
        <f aca="true" t="shared" si="1" ref="E6:E11">D6/D$13</f>
        <v>0.006481019127546091</v>
      </c>
      <c r="F6" s="14">
        <v>4967514901</v>
      </c>
      <c r="G6" s="7">
        <f aca="true" t="shared" si="2" ref="G6:G11">F6/F$13</f>
        <v>0.027944736164383838</v>
      </c>
      <c r="H6" s="14">
        <f aca="true" t="shared" si="3" ref="H6:H11">IF(D6=0,"-",+F6/D6)</f>
        <v>999298.9139006236</v>
      </c>
    </row>
    <row r="7" spans="1:8" ht="12.75">
      <c r="A7" s="51" t="s">
        <v>7</v>
      </c>
      <c r="B7" s="6">
        <v>301</v>
      </c>
      <c r="C7" s="7">
        <f t="shared" si="0"/>
        <v>0.0027211007349684044</v>
      </c>
      <c r="D7" s="6">
        <v>587</v>
      </c>
      <c r="E7" s="7">
        <f t="shared" si="1"/>
        <v>0.0007653104461616487</v>
      </c>
      <c r="F7" s="14">
        <v>966910515</v>
      </c>
      <c r="G7" s="7">
        <f t="shared" si="2"/>
        <v>0.005439351421130946</v>
      </c>
      <c r="H7" s="14">
        <f t="shared" si="3"/>
        <v>1647207.010221465</v>
      </c>
    </row>
    <row r="8" spans="1:8" ht="12.75">
      <c r="A8" s="51" t="s">
        <v>8</v>
      </c>
      <c r="B8" s="6">
        <v>205</v>
      </c>
      <c r="C8" s="7">
        <f t="shared" si="0"/>
        <v>0.0018532413643472523</v>
      </c>
      <c r="D8" s="6">
        <v>1691</v>
      </c>
      <c r="E8" s="7">
        <f t="shared" si="1"/>
        <v>0.0022046677418387528</v>
      </c>
      <c r="F8" s="14">
        <v>1868930375</v>
      </c>
      <c r="G8" s="7">
        <f t="shared" si="2"/>
        <v>0.010513660709596319</v>
      </c>
      <c r="H8" s="14">
        <f t="shared" si="3"/>
        <v>1105221.9840331166</v>
      </c>
    </row>
    <row r="9" spans="1:8" ht="12.75">
      <c r="A9" s="51" t="s">
        <v>9</v>
      </c>
      <c r="B9" s="6">
        <v>1365</v>
      </c>
      <c r="C9" s="7">
        <f t="shared" si="0"/>
        <v>0.012339875426019508</v>
      </c>
      <c r="D9" s="6">
        <v>6589</v>
      </c>
      <c r="E9" s="7">
        <f t="shared" si="1"/>
        <v>0.008590511975739528</v>
      </c>
      <c r="F9" s="14">
        <v>20529360000</v>
      </c>
      <c r="G9" s="7">
        <f t="shared" si="2"/>
        <v>0.11548783652529501</v>
      </c>
      <c r="H9" s="14">
        <f t="shared" si="3"/>
        <v>3115701.927454849</v>
      </c>
    </row>
    <row r="10" spans="1:8" ht="12.75">
      <c r="A10" s="51" t="s">
        <v>10</v>
      </c>
      <c r="B10" s="6">
        <v>577</v>
      </c>
      <c r="C10" s="7">
        <f t="shared" si="0"/>
        <v>0.005216196425504217</v>
      </c>
      <c r="D10" s="6">
        <v>847</v>
      </c>
      <c r="E10" s="7">
        <f t="shared" si="1"/>
        <v>0.0011042895194189378</v>
      </c>
      <c r="F10" s="14">
        <v>15130688000</v>
      </c>
      <c r="G10" s="7">
        <f t="shared" si="2"/>
        <v>0.0851176277418898</v>
      </c>
      <c r="H10" s="14">
        <f t="shared" si="3"/>
        <v>17863858.323494688</v>
      </c>
    </row>
    <row r="11" spans="1:8" ht="12.75">
      <c r="A11" s="51" t="s">
        <v>11</v>
      </c>
      <c r="B11" s="6">
        <v>65</v>
      </c>
      <c r="C11" s="7">
        <f t="shared" si="0"/>
        <v>0.0005876131155247385</v>
      </c>
      <c r="D11" s="6">
        <v>177</v>
      </c>
      <c r="E11" s="7">
        <f t="shared" si="1"/>
        <v>0.00023076652294823138</v>
      </c>
      <c r="F11" s="14">
        <v>278897227</v>
      </c>
      <c r="G11" s="7">
        <f t="shared" si="2"/>
        <v>0.0015689352887344804</v>
      </c>
      <c r="H11" s="14">
        <f t="shared" si="3"/>
        <v>1575690.548022599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110617</v>
      </c>
      <c r="C13" s="11">
        <f t="shared" si="4"/>
        <v>1.0000000000000002</v>
      </c>
      <c r="D13" s="10">
        <f t="shared" si="4"/>
        <v>767009</v>
      </c>
      <c r="E13" s="12">
        <f t="shared" si="4"/>
        <v>1.0000000000000002</v>
      </c>
      <c r="F13" s="15">
        <f t="shared" si="4"/>
        <v>177762097011</v>
      </c>
      <c r="G13" s="12">
        <f t="shared" si="4"/>
        <v>1.0000000000000002</v>
      </c>
      <c r="H13" s="15">
        <f>F13/D13</f>
        <v>231760.11886561956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73130</v>
      </c>
      <c r="C16" s="7">
        <f aca="true" t="shared" si="5" ref="C16:C22">B16/B$24</f>
        <v>0.9859382794278242</v>
      </c>
      <c r="D16" s="6">
        <v>288312</v>
      </c>
      <c r="E16" s="7">
        <f aca="true" t="shared" si="6" ref="E16:E22">D16/D$24</f>
        <v>0.9907356498790412</v>
      </c>
      <c r="F16" s="20">
        <v>43496495864</v>
      </c>
      <c r="G16" s="7">
        <f aca="true" t="shared" si="7" ref="G16:G22">F16/F$24</f>
        <v>0.95885215857826</v>
      </c>
      <c r="H16" s="20">
        <f aca="true" t="shared" si="8" ref="H16:H22">IF(D16=0,"-",+F16/D16)</f>
        <v>150866.06129470852</v>
      </c>
      <c r="J16" s="8"/>
      <c r="M16" s="1"/>
      <c r="N16" s="1"/>
    </row>
    <row r="17" spans="1:14" ht="12.75">
      <c r="A17" s="1" t="s">
        <v>6</v>
      </c>
      <c r="B17" s="6">
        <v>607</v>
      </c>
      <c r="C17" s="7">
        <f t="shared" si="5"/>
        <v>0.008183570841141656</v>
      </c>
      <c r="D17" s="6">
        <v>1133</v>
      </c>
      <c r="E17" s="7">
        <f t="shared" si="6"/>
        <v>0.00389336375632285</v>
      </c>
      <c r="F17" s="20">
        <v>748618421</v>
      </c>
      <c r="G17" s="7">
        <f t="shared" si="7"/>
        <v>0.016502809586585565</v>
      </c>
      <c r="H17" s="20">
        <f t="shared" si="8"/>
        <v>660740.0008826125</v>
      </c>
      <c r="J17" s="8"/>
      <c r="M17" s="1"/>
      <c r="N17" s="1"/>
    </row>
    <row r="18" spans="1:14" ht="12.75">
      <c r="A18" s="1" t="s">
        <v>7</v>
      </c>
      <c r="B18" s="6">
        <v>75</v>
      </c>
      <c r="C18" s="7">
        <f t="shared" si="5"/>
        <v>0.0010111496096962505</v>
      </c>
      <c r="D18" s="6">
        <v>95</v>
      </c>
      <c r="E18" s="7">
        <f t="shared" si="6"/>
        <v>0.00032645150648779415</v>
      </c>
      <c r="F18" s="20">
        <v>41010000</v>
      </c>
      <c r="G18" s="7">
        <f t="shared" si="7"/>
        <v>0.0009040389631901324</v>
      </c>
      <c r="H18" s="20">
        <f t="shared" si="8"/>
        <v>431684.2105263158</v>
      </c>
      <c r="J18" s="8"/>
      <c r="M18" s="1"/>
      <c r="N18" s="1"/>
    </row>
    <row r="19" spans="1:14" ht="12.75">
      <c r="A19" s="1" t="s">
        <v>8</v>
      </c>
      <c r="B19" s="6">
        <v>103</v>
      </c>
      <c r="C19" s="7">
        <f t="shared" si="5"/>
        <v>0.0013886454639828508</v>
      </c>
      <c r="D19" s="6">
        <v>426</v>
      </c>
      <c r="E19" s="7">
        <f t="shared" si="6"/>
        <v>0.0014638772817242138</v>
      </c>
      <c r="F19" s="20">
        <v>266028774</v>
      </c>
      <c r="G19" s="7">
        <f t="shared" si="7"/>
        <v>0.005864432504893978</v>
      </c>
      <c r="H19" s="20">
        <f t="shared" si="8"/>
        <v>624480.690140845</v>
      </c>
      <c r="J19" s="8"/>
      <c r="M19" s="1"/>
      <c r="N19" s="1"/>
    </row>
    <row r="20" spans="1:14" ht="12.75">
      <c r="A20" s="1" t="s">
        <v>9</v>
      </c>
      <c r="B20" s="6">
        <v>244</v>
      </c>
      <c r="C20" s="7">
        <f t="shared" si="5"/>
        <v>0.003289606730211802</v>
      </c>
      <c r="D20" s="6">
        <v>1013</v>
      </c>
      <c r="E20" s="7">
        <f t="shared" si="6"/>
        <v>0.0034810039586540575</v>
      </c>
      <c r="F20" s="20">
        <v>762621000</v>
      </c>
      <c r="G20" s="7">
        <f t="shared" si="7"/>
        <v>0.016811487396903732</v>
      </c>
      <c r="H20" s="20">
        <f t="shared" si="8"/>
        <v>752834.1559723594</v>
      </c>
      <c r="J20" s="8"/>
      <c r="M20" s="1"/>
      <c r="N20" s="1"/>
    </row>
    <row r="21" spans="1:14" ht="12.75">
      <c r="A21" s="1" t="s">
        <v>10</v>
      </c>
      <c r="B21" s="6">
        <v>4</v>
      </c>
      <c r="C21" s="7">
        <f t="shared" si="5"/>
        <v>5.3927979183800036E-05</v>
      </c>
      <c r="D21" s="6">
        <v>4</v>
      </c>
      <c r="E21" s="7">
        <f t="shared" si="6"/>
        <v>1.3745326588959753E-05</v>
      </c>
      <c r="F21" s="20">
        <v>42930000</v>
      </c>
      <c r="G21" s="7">
        <f t="shared" si="7"/>
        <v>0.0009463641231346595</v>
      </c>
      <c r="H21" s="20">
        <f t="shared" si="8"/>
        <v>10732500</v>
      </c>
      <c r="J21" s="8"/>
      <c r="M21" s="1"/>
      <c r="N21" s="1"/>
    </row>
    <row r="22" spans="1:14" ht="12.75">
      <c r="A22" s="1" t="s">
        <v>11</v>
      </c>
      <c r="B22" s="6">
        <v>10</v>
      </c>
      <c r="C22" s="7">
        <f t="shared" si="5"/>
        <v>0.0001348199479595001</v>
      </c>
      <c r="D22" s="6">
        <v>25</v>
      </c>
      <c r="E22" s="7">
        <f t="shared" si="6"/>
        <v>8.590829118099847E-05</v>
      </c>
      <c r="F22" s="20">
        <v>5385000</v>
      </c>
      <c r="G22" s="7">
        <f t="shared" si="7"/>
        <v>0.0001187088470319157</v>
      </c>
      <c r="H22" s="20">
        <f t="shared" si="8"/>
        <v>215400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74173</v>
      </c>
      <c r="C24" s="11">
        <f t="shared" si="9"/>
        <v>1.0000000000000002</v>
      </c>
      <c r="D24" s="10">
        <f t="shared" si="9"/>
        <v>291008</v>
      </c>
      <c r="E24" s="11">
        <f t="shared" si="9"/>
        <v>1</v>
      </c>
      <c r="F24" s="21">
        <f t="shared" si="9"/>
        <v>45363089059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105948</v>
      </c>
      <c r="C27" s="7">
        <f>B27/B$35</f>
        <v>0.9629885475368115</v>
      </c>
      <c r="D27" s="6">
        <v>463835</v>
      </c>
      <c r="E27" s="7">
        <f>D27/D$35</f>
        <v>0.9744412301654829</v>
      </c>
      <c r="F27" s="20">
        <v>90523300129</v>
      </c>
      <c r="G27" s="7">
        <f>F27/F$35</f>
        <v>0.6837158490025723</v>
      </c>
      <c r="H27" s="20">
        <f aca="true" t="shared" si="10" ref="H27:H33">IF(D27=0,"-",+F27/D27)</f>
        <v>195162.71977966302</v>
      </c>
      <c r="J27" s="8"/>
    </row>
    <row r="28" spans="1:10" ht="12.75">
      <c r="A28" s="1" t="s">
        <v>6</v>
      </c>
      <c r="B28" s="6">
        <v>1566</v>
      </c>
      <c r="C28" s="7">
        <f aca="true" t="shared" si="11" ref="C28:C33">B28/B$35</f>
        <v>0.01423377567714961</v>
      </c>
      <c r="D28" s="6">
        <v>3838</v>
      </c>
      <c r="E28" s="7">
        <f aca="true" t="shared" si="12" ref="E28:E33">D28/D$35</f>
        <v>0.008063008270991026</v>
      </c>
      <c r="F28" s="20">
        <v>4218896480</v>
      </c>
      <c r="G28" s="7">
        <f aca="true" t="shared" si="13" ref="G28:G33">F28/F$35</f>
        <v>0.03186501579777336</v>
      </c>
      <c r="H28" s="20">
        <f t="shared" si="10"/>
        <v>1099243.4809796768</v>
      </c>
      <c r="J28" s="8"/>
    </row>
    <row r="29" spans="1:10" ht="12.75">
      <c r="A29" s="1" t="s">
        <v>7</v>
      </c>
      <c r="B29" s="6">
        <v>300</v>
      </c>
      <c r="C29" s="7">
        <f t="shared" si="11"/>
        <v>0.002726776949645519</v>
      </c>
      <c r="D29" s="6">
        <v>492</v>
      </c>
      <c r="E29" s="7">
        <f t="shared" si="12"/>
        <v>0.001033611273925895</v>
      </c>
      <c r="F29" s="20">
        <v>925900515</v>
      </c>
      <c r="G29" s="7">
        <f t="shared" si="13"/>
        <v>0.006993258705802965</v>
      </c>
      <c r="H29" s="20">
        <f t="shared" si="10"/>
        <v>1881911.6158536586</v>
      </c>
      <c r="J29" s="8"/>
    </row>
    <row r="30" spans="1:10" ht="12.75">
      <c r="A30" s="1" t="s">
        <v>8</v>
      </c>
      <c r="B30" s="6">
        <v>204</v>
      </c>
      <c r="C30" s="7">
        <f t="shared" si="11"/>
        <v>0.001854208325758953</v>
      </c>
      <c r="D30" s="6">
        <v>1265</v>
      </c>
      <c r="E30" s="7">
        <f t="shared" si="12"/>
        <v>0.002657557442106214</v>
      </c>
      <c r="F30" s="20">
        <v>1602901601</v>
      </c>
      <c r="G30" s="7">
        <f t="shared" si="13"/>
        <v>0.012106598272859542</v>
      </c>
      <c r="H30" s="20">
        <f t="shared" si="10"/>
        <v>1267115.890118577</v>
      </c>
      <c r="J30" s="8"/>
    </row>
    <row r="31" spans="1:10" ht="12.75">
      <c r="A31" s="1" t="s">
        <v>9</v>
      </c>
      <c r="B31" s="6">
        <v>1360</v>
      </c>
      <c r="C31" s="7">
        <f t="shared" si="11"/>
        <v>0.01236138883839302</v>
      </c>
      <c r="D31" s="6">
        <v>5576</v>
      </c>
      <c r="E31" s="7">
        <f t="shared" si="12"/>
        <v>0.011714261104493478</v>
      </c>
      <c r="F31" s="20">
        <v>19766739000</v>
      </c>
      <c r="G31" s="7">
        <f t="shared" si="13"/>
        <v>0.14929673043446248</v>
      </c>
      <c r="H31" s="20">
        <f t="shared" si="10"/>
        <v>3544967.539454806</v>
      </c>
      <c r="J31" s="8"/>
    </row>
    <row r="32" spans="1:10" ht="12.75">
      <c r="A32" s="1" t="s">
        <v>10</v>
      </c>
      <c r="B32" s="6">
        <v>577</v>
      </c>
      <c r="C32" s="7">
        <f t="shared" si="11"/>
        <v>0.005244500999818215</v>
      </c>
      <c r="D32" s="6">
        <v>843</v>
      </c>
      <c r="E32" s="7">
        <f t="shared" si="12"/>
        <v>0.0017710046827632716</v>
      </c>
      <c r="F32" s="20">
        <v>15087758000</v>
      </c>
      <c r="G32" s="7">
        <f t="shared" si="13"/>
        <v>0.11395672998901867</v>
      </c>
      <c r="H32" s="20">
        <f t="shared" si="10"/>
        <v>17897696.322657175</v>
      </c>
      <c r="J32" s="8"/>
    </row>
    <row r="33" spans="1:10" ht="12.75">
      <c r="A33" s="1" t="s">
        <v>11</v>
      </c>
      <c r="B33" s="6">
        <v>65</v>
      </c>
      <c r="C33" s="7">
        <f t="shared" si="11"/>
        <v>0.0005908016724231957</v>
      </c>
      <c r="D33" s="6">
        <v>152</v>
      </c>
      <c r="E33" s="7">
        <f t="shared" si="12"/>
        <v>0.0003193270602372684</v>
      </c>
      <c r="F33" s="20">
        <v>273512227</v>
      </c>
      <c r="G33" s="7">
        <f t="shared" si="13"/>
        <v>0.0020658177975106827</v>
      </c>
      <c r="H33" s="20">
        <f t="shared" si="10"/>
        <v>1799422.5460526317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110020</v>
      </c>
      <c r="C35" s="11">
        <f t="shared" si="14"/>
        <v>1</v>
      </c>
      <c r="D35" s="10">
        <f t="shared" si="14"/>
        <v>476001</v>
      </c>
      <c r="E35" s="11">
        <f t="shared" si="14"/>
        <v>1</v>
      </c>
      <c r="F35" s="21">
        <f t="shared" si="14"/>
        <v>132399007952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94842</v>
      </c>
      <c r="C38" s="7">
        <f aca="true" t="shared" si="15" ref="C38:C44">B38/B$46</f>
        <v>0.9611163469431186</v>
      </c>
      <c r="D38" s="6">
        <v>310777</v>
      </c>
      <c r="E38" s="7">
        <f aca="true" t="shared" si="16" ref="E38:E44">D38/D$46</f>
        <v>0.9732645609024346</v>
      </c>
      <c r="F38" s="20">
        <v>59524418500</v>
      </c>
      <c r="G38" s="7">
        <f aca="true" t="shared" si="17" ref="G38:G44">F38/F$46</f>
        <v>0.6579432501774357</v>
      </c>
      <c r="H38" s="20">
        <f aca="true" t="shared" si="18" ref="H38:H44">IF(D38=0,"-",+F38/D38)</f>
        <v>191534.18206624044</v>
      </c>
      <c r="J38" s="8"/>
      <c r="N38" s="1"/>
    </row>
    <row r="39" spans="1:14" ht="12.75">
      <c r="A39" s="1" t="s">
        <v>6</v>
      </c>
      <c r="B39" s="6">
        <v>1508</v>
      </c>
      <c r="C39" s="7">
        <f t="shared" si="15"/>
        <v>0.015281873549590085</v>
      </c>
      <c r="D39" s="6">
        <v>3213</v>
      </c>
      <c r="E39" s="7">
        <f t="shared" si="16"/>
        <v>0.010062195832315527</v>
      </c>
      <c r="F39" s="20">
        <v>3474566480</v>
      </c>
      <c r="G39" s="7">
        <f t="shared" si="17"/>
        <v>0.038405542135766885</v>
      </c>
      <c r="H39" s="20">
        <f t="shared" si="18"/>
        <v>1081408.8017429195</v>
      </c>
      <c r="J39" s="8"/>
      <c r="N39" s="1"/>
    </row>
    <row r="40" spans="1:14" ht="12.75">
      <c r="A40" s="1" t="s">
        <v>7</v>
      </c>
      <c r="B40" s="6">
        <v>292</v>
      </c>
      <c r="C40" s="7">
        <f t="shared" si="15"/>
        <v>0.0029590895732628016</v>
      </c>
      <c r="D40" s="6">
        <v>455</v>
      </c>
      <c r="E40" s="7">
        <f t="shared" si="16"/>
        <v>0.001424929693029432</v>
      </c>
      <c r="F40" s="20">
        <v>860520515</v>
      </c>
      <c r="G40" s="7">
        <f t="shared" si="17"/>
        <v>0.009511620251837669</v>
      </c>
      <c r="H40" s="20">
        <f t="shared" si="18"/>
        <v>1891253.879120879</v>
      </c>
      <c r="J40" s="8"/>
      <c r="N40" s="1"/>
    </row>
    <row r="41" spans="1:14" ht="12.75">
      <c r="A41" s="1" t="s">
        <v>8</v>
      </c>
      <c r="B41" s="6">
        <v>182</v>
      </c>
      <c r="C41" s="7">
        <f t="shared" si="15"/>
        <v>0.0018443640490884586</v>
      </c>
      <c r="D41" s="6">
        <v>923</v>
      </c>
      <c r="E41" s="7">
        <f t="shared" si="16"/>
        <v>0.002890571663002562</v>
      </c>
      <c r="F41" s="20">
        <v>1360202127</v>
      </c>
      <c r="G41" s="7">
        <f t="shared" si="17"/>
        <v>0.015034767762353548</v>
      </c>
      <c r="H41" s="20">
        <f t="shared" si="18"/>
        <v>1473675.110509209</v>
      </c>
      <c r="J41" s="8"/>
      <c r="N41" s="1"/>
    </row>
    <row r="42" spans="1:14" ht="12.75">
      <c r="A42" s="1" t="s">
        <v>9</v>
      </c>
      <c r="B42" s="6">
        <v>1224</v>
      </c>
      <c r="C42" s="7">
        <f t="shared" si="15"/>
        <v>0.012403854923539962</v>
      </c>
      <c r="D42" s="6">
        <v>3101</v>
      </c>
      <c r="E42" s="7">
        <f t="shared" si="16"/>
        <v>0.009711443907877513</v>
      </c>
      <c r="F42" s="20">
        <v>11908143000</v>
      </c>
      <c r="G42" s="7">
        <f t="shared" si="17"/>
        <v>0.1316246761654241</v>
      </c>
      <c r="H42" s="20">
        <f t="shared" si="18"/>
        <v>3840097.7104159947</v>
      </c>
      <c r="J42" s="8"/>
      <c r="N42" s="1"/>
    </row>
    <row r="43" spans="1:14" ht="12.75">
      <c r="A43" s="1" t="s">
        <v>10</v>
      </c>
      <c r="B43" s="6">
        <v>575</v>
      </c>
      <c r="C43" s="7">
        <f t="shared" si="15"/>
        <v>0.005826974330911339</v>
      </c>
      <c r="D43" s="6">
        <v>741</v>
      </c>
      <c r="E43" s="7">
        <f t="shared" si="16"/>
        <v>0.0023205997857907892</v>
      </c>
      <c r="F43" s="20">
        <v>13141406000</v>
      </c>
      <c r="G43" s="7">
        <f t="shared" si="17"/>
        <v>0.14525634342049482</v>
      </c>
      <c r="H43" s="20">
        <f t="shared" si="18"/>
        <v>17734690.958164643</v>
      </c>
      <c r="J43" s="8"/>
      <c r="N43" s="1"/>
    </row>
    <row r="44" spans="1:14" ht="12.75">
      <c r="A44" s="1" t="s">
        <v>11</v>
      </c>
      <c r="B44" s="6">
        <v>56</v>
      </c>
      <c r="C44" s="7">
        <f t="shared" si="15"/>
        <v>0.0005674966304887565</v>
      </c>
      <c r="D44" s="6">
        <v>104</v>
      </c>
      <c r="E44" s="7">
        <f t="shared" si="16"/>
        <v>0.00032569821554958445</v>
      </c>
      <c r="F44" s="20">
        <v>201188183</v>
      </c>
      <c r="G44" s="7">
        <f t="shared" si="17"/>
        <v>0.0022238000866873268</v>
      </c>
      <c r="H44" s="20">
        <f t="shared" si="18"/>
        <v>1934501.7596153845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98679</v>
      </c>
      <c r="C46" s="11">
        <f t="shared" si="19"/>
        <v>1.0000000000000002</v>
      </c>
      <c r="D46" s="10">
        <f t="shared" si="19"/>
        <v>319314</v>
      </c>
      <c r="E46" s="11">
        <f t="shared" si="19"/>
        <v>1</v>
      </c>
      <c r="F46" s="10">
        <f t="shared" si="19"/>
        <v>90470444805</v>
      </c>
      <c r="G46" s="11">
        <f t="shared" si="19"/>
        <v>1.0000000000000002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82646</v>
      </c>
      <c r="C49" s="7">
        <f aca="true" t="shared" si="20" ref="C49:C55">B49/B$57</f>
        <v>0.9780013016981244</v>
      </c>
      <c r="D49" s="6">
        <v>153058</v>
      </c>
      <c r="E49" s="7">
        <f aca="true" t="shared" si="21" ref="E49:E55">D49/D$57</f>
        <v>0.9768391761920261</v>
      </c>
      <c r="F49" s="20">
        <v>30998881629</v>
      </c>
      <c r="G49" s="7">
        <f aca="true" t="shared" si="22" ref="G49:G55">F49/F$57</f>
        <v>0.7393261133304059</v>
      </c>
      <c r="H49" s="20">
        <f aca="true" t="shared" si="23" ref="H49:H55">IF(D49=0,"-",+F49/D49)</f>
        <v>202530.29328097845</v>
      </c>
      <c r="J49" s="8"/>
      <c r="N49" s="1"/>
    </row>
    <row r="50" spans="1:14" ht="12.75">
      <c r="A50" s="1" t="s">
        <v>6</v>
      </c>
      <c r="B50" s="6">
        <v>520</v>
      </c>
      <c r="C50" s="7">
        <f t="shared" si="20"/>
        <v>0.006153482042482694</v>
      </c>
      <c r="D50" s="6">
        <v>625</v>
      </c>
      <c r="E50" s="7">
        <f t="shared" si="21"/>
        <v>0.00398884400109773</v>
      </c>
      <c r="F50" s="20">
        <v>744330000</v>
      </c>
      <c r="G50" s="7">
        <f t="shared" si="22"/>
        <v>0.017752337407566446</v>
      </c>
      <c r="H50" s="20">
        <f t="shared" si="23"/>
        <v>1190928</v>
      </c>
      <c r="J50" s="8"/>
      <c r="N50" s="1"/>
    </row>
    <row r="51" spans="1:14" ht="12.75">
      <c r="A51" s="1" t="s">
        <v>7</v>
      </c>
      <c r="B51" s="6">
        <v>36</v>
      </c>
      <c r="C51" s="7">
        <f t="shared" si="20"/>
        <v>0.00042601029524880186</v>
      </c>
      <c r="D51" s="6">
        <v>37</v>
      </c>
      <c r="E51" s="7">
        <f t="shared" si="21"/>
        <v>0.0002361395648649856</v>
      </c>
      <c r="F51" s="20">
        <v>65380000</v>
      </c>
      <c r="G51" s="7">
        <f t="shared" si="22"/>
        <v>0.0015593188769856036</v>
      </c>
      <c r="H51" s="20">
        <f t="shared" si="23"/>
        <v>1767027.027027027</v>
      </c>
      <c r="J51" s="8"/>
      <c r="N51" s="1"/>
    </row>
    <row r="52" spans="1:14" ht="12.75">
      <c r="A52" s="1" t="s">
        <v>8</v>
      </c>
      <c r="B52" s="6">
        <v>155</v>
      </c>
      <c r="C52" s="7">
        <f t="shared" si="20"/>
        <v>0.0018342109934323413</v>
      </c>
      <c r="D52" s="6">
        <v>342</v>
      </c>
      <c r="E52" s="7">
        <f t="shared" si="21"/>
        <v>0.002182695437400678</v>
      </c>
      <c r="F52" s="20">
        <v>242699474</v>
      </c>
      <c r="G52" s="7">
        <f t="shared" si="22"/>
        <v>0.0057884042710718365</v>
      </c>
      <c r="H52" s="20">
        <f t="shared" si="23"/>
        <v>709647.5847953217</v>
      </c>
      <c r="J52" s="8"/>
      <c r="N52" s="1"/>
    </row>
    <row r="53" spans="1:14" ht="12.75">
      <c r="A53" s="1" t="s">
        <v>9</v>
      </c>
      <c r="B53" s="6">
        <v>1033</v>
      </c>
      <c r="C53" s="7">
        <f t="shared" si="20"/>
        <v>0.012224128749778119</v>
      </c>
      <c r="D53" s="6">
        <v>2475</v>
      </c>
      <c r="E53" s="7">
        <f t="shared" si="21"/>
        <v>0.01579582224434701</v>
      </c>
      <c r="F53" s="20">
        <v>7858596000</v>
      </c>
      <c r="G53" s="7">
        <f t="shared" si="22"/>
        <v>0.18742822100647835</v>
      </c>
      <c r="H53" s="20">
        <f t="shared" si="23"/>
        <v>3175190.303030303</v>
      </c>
      <c r="J53" s="8"/>
      <c r="N53" s="1"/>
    </row>
    <row r="54" spans="1:14" ht="12.75">
      <c r="A54" s="1" t="s">
        <v>10</v>
      </c>
      <c r="B54" s="6">
        <v>87</v>
      </c>
      <c r="C54" s="7">
        <f t="shared" si="20"/>
        <v>0.0010295248801846044</v>
      </c>
      <c r="D54" s="6">
        <v>102</v>
      </c>
      <c r="E54" s="7">
        <f t="shared" si="21"/>
        <v>0.0006509793409791495</v>
      </c>
      <c r="F54" s="20">
        <v>1946352000</v>
      </c>
      <c r="G54" s="7">
        <f t="shared" si="22"/>
        <v>0.04642067015690859</v>
      </c>
      <c r="H54" s="20">
        <f t="shared" si="23"/>
        <v>19081882.352941178</v>
      </c>
      <c r="J54" s="8"/>
      <c r="N54" s="1"/>
    </row>
    <row r="55" spans="1:14" ht="12.75">
      <c r="A55" s="1" t="s">
        <v>11</v>
      </c>
      <c r="B55" s="6">
        <v>28</v>
      </c>
      <c r="C55" s="7">
        <f t="shared" si="20"/>
        <v>0.0003313413407490681</v>
      </c>
      <c r="D55" s="6">
        <v>48</v>
      </c>
      <c r="E55" s="7">
        <f t="shared" si="21"/>
        <v>0.00030634321928430566</v>
      </c>
      <c r="F55" s="20">
        <v>72324044</v>
      </c>
      <c r="G55" s="7">
        <f t="shared" si="22"/>
        <v>0.0017249349505833187</v>
      </c>
      <c r="H55" s="20">
        <f t="shared" si="23"/>
        <v>1506750.9166666667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84505</v>
      </c>
      <c r="C57" s="11">
        <f t="shared" si="24"/>
        <v>1</v>
      </c>
      <c r="D57" s="10">
        <f t="shared" si="24"/>
        <v>156687</v>
      </c>
      <c r="E57" s="11">
        <f t="shared" si="24"/>
        <v>1</v>
      </c>
      <c r="F57" s="10">
        <f t="shared" si="24"/>
        <v>41928563147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bfelser</cp:lastModifiedBy>
  <cp:lastPrinted>2001-02-08T21:22:29Z</cp:lastPrinted>
  <dcterms:created xsi:type="dcterms:W3CDTF">2000-09-06T18:30:25Z</dcterms:created>
  <dcterms:modified xsi:type="dcterms:W3CDTF">2015-10-06T21:03:19Z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