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drawings/drawing7.xml" ContentType="application/vnd.openxmlformats-officedocument.drawingml.chartshapes+xml"/>
  <Override PartName="/xl/charts/chart11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C:\msrbstat\"/>
    </mc:Choice>
  </mc:AlternateContent>
  <xr:revisionPtr revIDLastSave="0" documentId="8_{C49D6BB8-3142-483B-AD7A-AC051D115844}" xr6:coauthVersionLast="45" xr6:coauthVersionMax="45" xr10:uidLastSave="{00000000-0000-0000-0000-000000000000}"/>
  <bookViews>
    <workbookView xWindow="-120" yWindow="-120" windowWidth="29040" windowHeight="15780" xr2:uid="{00000000-000D-0000-FFFF-FFFF00000000}"/>
  </bookViews>
  <sheets>
    <sheet name="New Issue Chart" sheetId="1" r:id="rId1"/>
    <sheet name="Average Size Chart" sheetId="2" r:id="rId2"/>
    <sheet name="Trades by Sec Type Chart" sheetId="43868" r:id="rId3"/>
    <sheet name="New Issue Data" sheetId="43869" r:id="rId4"/>
    <sheet name="Trades by Sec Type Data" sheetId="16" r:id="rId5"/>
    <sheet name="Definitions" sheetId="43870" r:id="rId6"/>
  </sheets>
  <definedNames>
    <definedName name="_xlnm.Print_Area" localSheetId="4">'Trades by Sec Type Data'!$A$1:$H$57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43869" l="1"/>
  <c r="B9" i="43869"/>
  <c r="C7" i="43869" s="1"/>
  <c r="D9" i="43869"/>
  <c r="E7" i="43869" s="1"/>
  <c r="H5" i="16"/>
  <c r="H6" i="16"/>
  <c r="H7" i="16"/>
  <c r="H8" i="16"/>
  <c r="G9" i="16"/>
  <c r="H9" i="16"/>
  <c r="E10" i="16"/>
  <c r="G10" i="16"/>
  <c r="H10" i="16"/>
  <c r="E11" i="16"/>
  <c r="G11" i="16"/>
  <c r="H11" i="16"/>
  <c r="B13" i="16"/>
  <c r="C5" i="16" s="1"/>
  <c r="D13" i="16"/>
  <c r="E7" i="16" s="1"/>
  <c r="F13" i="16"/>
  <c r="G5" i="16" s="1"/>
  <c r="H13" i="16"/>
  <c r="H16" i="16"/>
  <c r="H17" i="16"/>
  <c r="H18" i="16"/>
  <c r="H19" i="16"/>
  <c r="H20" i="16"/>
  <c r="G21" i="16"/>
  <c r="H21" i="16"/>
  <c r="H22" i="16"/>
  <c r="B24" i="16"/>
  <c r="C16" i="16" s="1"/>
  <c r="D24" i="16"/>
  <c r="E16" i="16" s="1"/>
  <c r="F24" i="16"/>
  <c r="G16" i="16" s="1"/>
  <c r="H27" i="16"/>
  <c r="H28" i="16"/>
  <c r="H29" i="16"/>
  <c r="H30" i="16"/>
  <c r="H31" i="16"/>
  <c r="H32" i="16"/>
  <c r="H33" i="16"/>
  <c r="B35" i="16"/>
  <c r="C27" i="16" s="1"/>
  <c r="D35" i="16"/>
  <c r="E29" i="16" s="1"/>
  <c r="F35" i="16"/>
  <c r="G27" i="16" s="1"/>
  <c r="H38" i="16"/>
  <c r="H39" i="16"/>
  <c r="H40" i="16"/>
  <c r="H41" i="16"/>
  <c r="H42" i="16"/>
  <c r="H43" i="16"/>
  <c r="H44" i="16"/>
  <c r="B46" i="16"/>
  <c r="C38" i="16" s="1"/>
  <c r="D46" i="16"/>
  <c r="E38" i="16" s="1"/>
  <c r="F46" i="16"/>
  <c r="G40" i="16" s="1"/>
  <c r="E49" i="16"/>
  <c r="H49" i="16"/>
  <c r="H50" i="16"/>
  <c r="H51" i="16"/>
  <c r="H52" i="16"/>
  <c r="E53" i="16"/>
  <c r="H53" i="16"/>
  <c r="H54" i="16"/>
  <c r="E55" i="16"/>
  <c r="H55" i="16"/>
  <c r="B57" i="16"/>
  <c r="C51" i="16" s="1"/>
  <c r="D57" i="16"/>
  <c r="E50" i="16" s="1"/>
  <c r="F57" i="16"/>
  <c r="G49" i="16" s="1"/>
  <c r="E51" i="16" l="1"/>
  <c r="G43" i="16"/>
  <c r="G39" i="16"/>
  <c r="E31" i="16"/>
  <c r="E27" i="16"/>
  <c r="E30" i="16"/>
  <c r="E33" i="16"/>
  <c r="E32" i="16"/>
  <c r="E28" i="16"/>
  <c r="C35" i="16"/>
  <c r="G19" i="16"/>
  <c r="G24" i="16" s="1"/>
  <c r="G18" i="16"/>
  <c r="G22" i="16"/>
  <c r="G17" i="16"/>
  <c r="E6" i="16"/>
  <c r="E6" i="43869"/>
  <c r="E9" i="43869" s="1"/>
  <c r="E9" i="16"/>
  <c r="G6" i="16"/>
  <c r="G13" i="16" s="1"/>
  <c r="G38" i="16"/>
  <c r="E52" i="16"/>
  <c r="E57" i="16" s="1"/>
  <c r="G8" i="16"/>
  <c r="G42" i="16"/>
  <c r="G41" i="16"/>
  <c r="G20" i="16"/>
  <c r="E8" i="16"/>
  <c r="E5" i="16"/>
  <c r="G44" i="16"/>
  <c r="G7" i="16"/>
  <c r="E54" i="16"/>
  <c r="C53" i="16"/>
  <c r="C50" i="16"/>
  <c r="E44" i="16"/>
  <c r="E43" i="16"/>
  <c r="E42" i="16"/>
  <c r="E41" i="16"/>
  <c r="E40" i="16"/>
  <c r="E39" i="16"/>
  <c r="E46" i="16" s="1"/>
  <c r="E22" i="16"/>
  <c r="E21" i="16"/>
  <c r="E20" i="16"/>
  <c r="E19" i="16"/>
  <c r="E18" i="16"/>
  <c r="E17" i="16"/>
  <c r="E24" i="16" s="1"/>
  <c r="C11" i="16"/>
  <c r="C10" i="16"/>
  <c r="C9" i="16"/>
  <c r="C8" i="16"/>
  <c r="C7" i="16"/>
  <c r="C6" i="16"/>
  <c r="C13" i="16" s="1"/>
  <c r="C6" i="43869"/>
  <c r="C9" i="43869" s="1"/>
  <c r="C52" i="16"/>
  <c r="C33" i="16"/>
  <c r="C32" i="16"/>
  <c r="C31" i="16"/>
  <c r="C30" i="16"/>
  <c r="C29" i="16"/>
  <c r="C28" i="16"/>
  <c r="C54" i="16"/>
  <c r="C49" i="16"/>
  <c r="C55" i="16"/>
  <c r="G55" i="16"/>
  <c r="G54" i="16"/>
  <c r="G53" i="16"/>
  <c r="G52" i="16"/>
  <c r="G51" i="16"/>
  <c r="G50" i="16"/>
  <c r="G57" i="16" s="1"/>
  <c r="C44" i="16"/>
  <c r="C43" i="16"/>
  <c r="C42" i="16"/>
  <c r="C41" i="16"/>
  <c r="C40" i="16"/>
  <c r="C39" i="16"/>
  <c r="C46" i="16" s="1"/>
  <c r="G33" i="16"/>
  <c r="G32" i="16"/>
  <c r="G31" i="16"/>
  <c r="G30" i="16"/>
  <c r="G29" i="16"/>
  <c r="G35" i="16" s="1"/>
  <c r="G28" i="16"/>
  <c r="C22" i="16"/>
  <c r="C21" i="16"/>
  <c r="C20" i="16"/>
  <c r="C24" i="16" s="1"/>
  <c r="C19" i="16"/>
  <c r="C18" i="16"/>
  <c r="C17" i="16"/>
  <c r="C57" i="16" l="1"/>
  <c r="G46" i="16"/>
  <c r="E35" i="16"/>
  <c r="E13" i="16"/>
</calcChain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<sst xmlns="http://schemas.openxmlformats.org/spreadsheetml/2006/main" count="117" uniqueCount="50">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</sst>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  <numFmt numFmtId="165" formatCode="&quot;$&quot;#,##0"/>
  </numFmts>
  <fonts count="7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/>
      <sz val="10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1" xfId="4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4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 applyAlignment="1">
      <alignment horizontal="center"/>
    </xf>
    <xf numFmtId="9" fontId="3" fillId="0" borderId="0" xfId="4" applyFont="1" applyAlignment="1">
      <alignment horizontal="center"/>
    </xf>
    <xf numFmtId="9" fontId="3" fillId="0" borderId="0" xfId="4" applyNumberFormat="1" applyFont="1" applyAlignment="1">
      <alignment horizontal="center"/>
    </xf>
    <xf numFmtId="5" fontId="3" fillId="0" borderId="1" xfId="0" applyNumberFormat="1" applyFont="1" applyBorder="1" applyAlignment="1">
      <alignment horizontal="center"/>
    </xf>
    <xf numFmtId="5" fontId="2" fillId="0" borderId="0" xfId="0" applyNumberFormat="1" applyFont="1" applyAlignment="1">
      <alignment horizontal="center"/>
    </xf>
    <xf numFmtId="5" fontId="3" fillId="0" borderId="0" xfId="0" applyNumberFormat="1" applyFont="1" applyAlignment="1">
      <alignment horizontal="center"/>
    </xf>
    <xf numFmtId="5" fontId="2" fillId="0" borderId="0" xfId="0" applyNumberFormat="1" applyFont="1"/>
    <xf numFmtId="5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37" fontId="3" fillId="0" borderId="1" xfId="0" applyNumberFormat="1" applyFont="1" applyBorder="1" applyAlignment="1">
      <alignment horizontal="center" wrapText="1"/>
    </xf>
    <xf numFmtId="165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3" fontId="2" fillId="0" borderId="0" xfId="0" applyNumberFormat="1" applyFont="1"/>
    <xf numFmtId="7" fontId="2" fillId="0" borderId="0" xfId="0" applyNumberFormat="1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164" fontId="3" fillId="0" borderId="0" xfId="4" applyNumberFormat="1" applyFont="1" applyAlignment="1">
      <alignment horizontal="center"/>
    </xf>
    <xf numFmtId="0" fontId="4" fillId="0" borderId="0" xfId="3"/>
    <xf numFmtId="0" fontId="5" fillId="0" borderId="0" xfId="3" applyFont="1"/>
    <xf numFmtId="0" fontId="4" fillId="0" borderId="2" xfId="3" applyBorder="1"/>
    <xf numFmtId="0" fontId="4" fillId="0" borderId="3" xfId="3" applyBorder="1"/>
    <xf numFmtId="0" fontId="4" fillId="0" borderId="4" xfId="3" applyBorder="1"/>
    <xf numFmtId="0" fontId="4" fillId="0" borderId="5" xfId="3" applyBorder="1"/>
    <xf numFmtId="0" fontId="4" fillId="0" borderId="6" xfId="3" applyBorder="1"/>
    <xf numFmtId="0" fontId="4" fillId="0" borderId="7" xfId="3" applyBorder="1"/>
    <xf numFmtId="0" fontId="4" fillId="0" borderId="8" xfId="3" applyBorder="1"/>
    <xf numFmtId="0" fontId="4" fillId="0" borderId="9" xfId="3" applyBorder="1"/>
    <xf numFmtId="0" fontId="4" fillId="0" borderId="10" xfId="3" applyBorder="1"/>
    <xf numFmtId="0" fontId="4" fillId="0" borderId="1" xfId="3" applyBorder="1"/>
    <xf numFmtId="0" fontId="4" fillId="0" borderId="11" xfId="3" applyBorder="1"/>
    <xf numFmtId="0" fontId="4" fillId="0" borderId="12" xfId="3" applyBorder="1"/>
    <xf numFmtId="0" fontId="4" fillId="0" borderId="13" xfId="3" applyBorder="1"/>
    <xf numFmtId="0" fontId="4" fillId="0" borderId="14" xfId="3" applyBorder="1"/>
    <xf numFmtId="0" fontId="4" fillId="0" borderId="15" xfId="3" applyBorder="1"/>
    <xf numFmtId="0" fontId="4" fillId="0" borderId="16" xfId="3" applyBorder="1"/>
    <xf numFmtId="0" fontId="4" fillId="0" borderId="17" xfId="3" applyBorder="1"/>
    <xf numFmtId="0" fontId="4" fillId="0" borderId="18" xfId="3" applyBorder="1"/>
    <xf numFmtId="0" fontId="4" fillId="0" borderId="19" xfId="3" applyBorder="1"/>
    <xf numFmtId="0" fontId="6" fillId="0" borderId="0" xfId="2" applyAlignment="1" applyProtection="1"/>
    <xf numFmtId="0" fontId="4" fillId="0" borderId="20" xfId="3" applyFont="1" applyBorder="1"/>
    <xf numFmtId="0" fontId="4" fillId="0" borderId="6" xfId="3" applyFont="1" applyBorder="1"/>
    <xf numFmtId="44" fontId="2" fillId="0" borderId="0" xfId="1" applyFont="1"/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5">
    <cellStyle name="Currency" xfId="1" builtinId="4"/>
    <cellStyle name="Hyperlink" xfId="2" builtinId="8"/>
    <cellStyle name="Normal" xfId="0" builtinId="0"/>
    <cellStyle name="Normal_Definitions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Trades: </a:t>
            </a:r>
          </a:p>
        </c:rich>
      </c:tx>
      <c:layout>
        <c:manualLayout>
          <c:xMode val="edge"/>
          <c:yMode val="edge"/>
          <c:x val="0.2337485868189548"/>
          <c:y val="3.050852507369748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450950967851732"/>
          <c:y val="0.30508525073697484"/>
          <c:w val="0.23098233135364171"/>
          <c:h val="0.3898311537194679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008-468F-B8DC-B819138354B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formatCode>#,##0</c:formatCode>
                <c:ptCount val="2"/>
                <c:pt idx="0">
                  <c:v>556034</c:v>
                </c:pt>
                <c:pt idx="1">
                  <c:v>75063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08-468F-B8DC-B819138354B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Trades:</a:t>
            </a:r>
          </a:p>
        </c:rich>
      </c:tx>
      <c:layout>
        <c:manualLayout>
          <c:xMode val="edge"/>
          <c:yMode val="edge"/>
          <c:x val="0.25394341324259817"/>
          <c:y val="1.6129057662956248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56171949067758"/>
          <c:y val="0.18709706889029248"/>
          <c:w val="0.4164041061866206"/>
          <c:h val="0.59032351046419873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60C-40E1-AE22-ED404D749AD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60C-40E1-AE22-ED404D749AD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60C-40E1-AE22-ED404D749ADD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60C-40E1-AE22-ED404D749AD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60C-40E1-AE22-ED404D749AD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60C-40E1-AE22-ED404D749ADD}"/>
              </c:ext>
            </c:extLst>
          </c:dPt>
          <c:dLbls>
            <c:dLbl>
              <c:idx val="1"/>
              <c:layout>
                <c:manualLayout>
                  <c:x val="0.14643715276915306"/>
                  <c:y val="-0.403639657945982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0C-40E1-AE22-ED404D749ADD}"/>
                </c:ext>
              </c:extLst>
            </c:dLbl>
            <c:dLbl>
              <c:idx val="2"/>
              <c:layout>
                <c:manualLayout>
                  <c:x val="0.14865048808961973"/>
                  <c:y val="-0.2427083227499788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0C-40E1-AE22-ED404D749ADD}"/>
                </c:ext>
              </c:extLst>
            </c:dLbl>
            <c:dLbl>
              <c:idx val="3"/>
              <c:layout>
                <c:manualLayout>
                  <c:x val="0.1484055739089396"/>
                  <c:y val="-8.23845567691135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0C-40E1-AE22-ED404D749ADD}"/>
                </c:ext>
              </c:extLst>
            </c:dLbl>
            <c:dLbl>
              <c:idx val="4"/>
              <c:layout>
                <c:manualLayout>
                  <c:x val="0.16529985013702941"/>
                  <c:y val="5.07499788332909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0C-40E1-AE22-ED404D749ADD}"/>
                </c:ext>
              </c:extLst>
            </c:dLbl>
            <c:dLbl>
              <c:idx val="5"/>
              <c:layout>
                <c:manualLayout>
                  <c:x val="0.14924132906099671"/>
                  <c:y val="0.178494962323257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0C-40E1-AE22-ED404D749ADD}"/>
                </c:ext>
              </c:extLst>
            </c:dLbl>
            <c:dLbl>
              <c:idx val="6"/>
              <c:layout>
                <c:manualLayout>
                  <c:x val="1.6719242902208126E-2"/>
                  <c:y val="0.229759038184743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0C-40E1-AE22-ED404D749AD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formatCode>#,##0</c:formatCode>
                <c:ptCount val="7"/>
                <c:pt idx="0">
                  <c:v>631097</c:v>
                </c:pt>
                <c:pt idx="1">
                  <c:v>8355</c:v>
                </c:pt>
                <c:pt idx="2">
                  <c:v>899</c:v>
                </c:pt>
                <c:pt idx="3">
                  <c:v>2058</c:v>
                </c:pt>
                <c:pt idx="4">
                  <c:v>22848</c:v>
                </c:pt>
                <c:pt idx="5">
                  <c:v>1770</c:v>
                </c:pt>
                <c:pt idx="6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0C-40E1-AE22-ED404D749AD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Par Value: </a:t>
            </a:r>
          </a:p>
        </c:rich>
      </c:tx>
      <c:layout>
        <c:manualLayout>
          <c:xMode val="edge"/>
          <c:yMode val="edge"/>
          <c:x val="0.21766578277936988"/>
          <c:y val="1.577287066246056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67527808562796"/>
          <c:y val="0.18296529968454259"/>
          <c:w val="0.43217698899671991"/>
          <c:h val="0.59621451104100942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1E6-49A3-9990-FE66180B849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1E6-49A3-9990-FE66180B849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1E6-49A3-9990-FE66180B849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1E6-49A3-9990-FE66180B8496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1E6-49A3-9990-FE66180B8496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1E6-49A3-9990-FE66180B8496}"/>
              </c:ext>
            </c:extLst>
          </c:dPt>
          <c:dLbls>
            <c:dLbl>
              <c:idx val="1"/>
              <c:layout>
                <c:manualLayout>
                  <c:x val="-0.14170479478708697"/>
                  <c:y val="3.66231981254708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E6-49A3-9990-FE66180B8496}"/>
                </c:ext>
              </c:extLst>
            </c:dLbl>
            <c:dLbl>
              <c:idx val="2"/>
              <c:layout>
                <c:manualLayout>
                  <c:x val="-2.118689816769749E-2"/>
                  <c:y val="-1.88141781961797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E6-49A3-9990-FE66180B8496}"/>
                </c:ext>
              </c:extLst>
            </c:dLbl>
            <c:dLbl>
              <c:idx val="3"/>
              <c:layout>
                <c:manualLayout>
                  <c:x val="0.10318554029326776"/>
                  <c:y val="-1.93702443346001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E6-49A3-9990-FE66180B8496}"/>
                </c:ext>
              </c:extLst>
            </c:dLbl>
            <c:dLbl>
              <c:idx val="4"/>
              <c:layout>
                <c:manualLayout>
                  <c:x val="5.3287132483833766E-2"/>
                  <c:y val="-0.102969605140051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E6-49A3-9990-FE66180B8496}"/>
                </c:ext>
              </c:extLst>
            </c:dLbl>
            <c:dLbl>
              <c:idx val="5"/>
              <c:layout>
                <c:manualLayout>
                  <c:x val="6.9605222848721199E-2"/>
                  <c:y val="-2.20439322056351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E6-49A3-9990-FE66180B8496}"/>
                </c:ext>
              </c:extLst>
            </c:dLbl>
            <c:dLbl>
              <c:idx val="6"/>
              <c:layout>
                <c:manualLayout>
                  <c:x val="-3.0605992862879523E-3"/>
                  <c:y val="9.04119161760931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E6-49A3-9990-FE66180B849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formatCode>"$"#,##0_);\("$"#,##0\)</c:formatCode>
                <c:ptCount val="7"/>
                <c:pt idx="0">
                  <c:v>147362696779</c:v>
                </c:pt>
                <c:pt idx="1">
                  <c:v>16588045923</c:v>
                </c:pt>
                <c:pt idx="2">
                  <c:v>1510587819</c:v>
                </c:pt>
                <c:pt idx="3">
                  <c:v>3868946405</c:v>
                </c:pt>
                <c:pt idx="4">
                  <c:v>71809481817</c:v>
                </c:pt>
                <c:pt idx="5">
                  <c:v>15830619000</c:v>
                </c:pt>
                <c:pt idx="6">
                  <c:v>595879392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1E6-49A3-9990-FE66180B84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Par:</a:t>
            </a:r>
          </a:p>
        </c:rich>
      </c:tx>
      <c:layout>
        <c:manualLayout>
          <c:xMode val="edge"/>
          <c:yMode val="edge"/>
          <c:x val="0.25552503421005957"/>
          <c:y val="3.3783783783783786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95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8259694311452158"/>
          <c:y val="0.30067567567567566"/>
          <c:w val="0.23618800459416314"/>
          <c:h val="0.3986486486486486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CAC-4575-BFFA-78B9D740FA0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formatCode>"$"#,##0_);\("$"#,##0\)</c:formatCode>
                <c:ptCount val="2"/>
                <c:pt idx="0">
                  <c:v>91721615189</c:v>
                </c:pt>
                <c:pt idx="1">
                  <c:v>55641081590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AC-4575-BFFA-78B9D740FA0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Bond Average Size</a:t>
            </a:r>
          </a:p>
        </c:rich>
      </c:tx>
      <c:layout>
        <c:manualLayout>
          <c:xMode val="edge"/>
          <c:yMode val="edge"/>
          <c:x val="0.34925373134328358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9850746268657"/>
          <c:y val="0.15894039735099338"/>
          <c:w val="0.81791044776119404"/>
          <c:h val="0.60927152317880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formatCode>"$"#,##0</c:formatCode>
                <c:ptCount val="5"/>
                <c:pt idx="0" formatCode="&quot;$&quot;#,##0_);\(&quot;$&quot;#,##0\)">
                  <c:v>233502.45172929042</c:v>
                </c:pt>
                <c:pt idx="1">
                  <c:v>154931.51502278188</c:v>
                </c:pt>
                <c:pt idx="2">
                  <c:v>287247.68712191761</c:v>
                </c:pt>
                <c:pt idx="3">
                  <c:v>315190.00608900358</c:v>
                </c:pt>
                <c:pt idx="4">
                  <c:v>247132.91725106101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B9-4B2F-9690-F7193EAB6C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993728"/>
        <c:axId val="105996288"/>
      </c:barChart>
      <c:catAx>
        <c:axId val="10599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08609271523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99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996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8079470198675497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993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CP Average Size</a:t>
            </a:r>
          </a:p>
        </c:rich>
      </c:tx>
      <c:layout>
        <c:manualLayout>
          <c:xMode val="edge"/>
          <c:yMode val="edge"/>
          <c:x val="0.36716417910447763"/>
          <c:y val="3.6303747369235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9850746268657"/>
          <c:y val="0.15511601148673257"/>
          <c:w val="0.81791044776119404"/>
          <c:h val="0.6138633646070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formatCode>"$"#,##0</c:formatCode>
                <c:ptCount val="5"/>
                <c:pt idx="0" formatCode="&quot;$&quot;#,##0_);\(&quot;$&quot;#,##0\)">
                  <c:v>8943852.5423728805</c:v>
                </c:pt>
                <c:pt idx="1">
                  <c:v>5828988.0239520958</c:v>
                </c:pt>
                <c:pt idx="2">
                  <c:v>9268358.0786026195</c:v>
                </c:pt>
                <c:pt idx="3">
                  <c:v>9238690.3794037942</c:v>
                </c:pt>
                <c:pt idx="4">
                  <c:v>9613157.4803149607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63-41B9-B819-9075C4F0A9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6016128"/>
        <c:axId val="106034688"/>
      </c:barChart>
      <c:catAx>
        <c:axId val="10601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29675026025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603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03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7953917704200524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601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Long Note Average Size</a:t>
            </a:r>
          </a:p>
        </c:rich>
      </c:tx>
      <c:layout>
        <c:manualLayout>
          <c:xMode val="edge"/>
          <c:yMode val="edge"/>
          <c:x val="0.30952470913757074"/>
          <c:y val="3.6303747369235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55806349418"/>
          <c:y val="0.17161771483638497"/>
          <c:w val="0.81547856061244595"/>
          <c:h val="0.5940613205874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formatCode>"$"#,##0</c:formatCode>
                <c:ptCount val="5"/>
                <c:pt idx="0" formatCode="&quot;$&quot;#,##0_);\(&quot;$&quot;#,##0\)">
                  <c:v>1985403.4617594255</c:v>
                </c:pt>
                <c:pt idx="1">
                  <c:v>1005708.3750618505</c:v>
                </c:pt>
                <c:pt idx="2">
                  <c:v>2297996.4156930847</c:v>
                </c:pt>
                <c:pt idx="3">
                  <c:v>2604945.0423391322</c:v>
                </c:pt>
                <c:pt idx="4">
                  <c:v>1361047.0249520154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7-4FD5-BCF4-85C73F3441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686208"/>
        <c:axId val="112688128"/>
      </c:barChart>
      <c:catAx>
        <c:axId val="11268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750127156945096"/>
              <c:y val="0.9372967502602563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68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6881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80995631613977E-2"/>
              <c:y val="0.3861398583818661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6862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Short Note Average Size</a:t>
            </a:r>
          </a:p>
        </c:rich>
      </c:tx>
      <c:layout>
        <c:manualLayout>
          <c:xMode val="edge"/>
          <c:yMode val="edge"/>
          <c:x val="0.30654851001124794"/>
          <c:y val="3.6184268645065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55806349418"/>
          <c:y val="0.17105290632212802"/>
          <c:w val="0.81547856061244595"/>
          <c:h val="0.59539569315971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formatCode>"$"#,##0</c:formatCode>
                <c:ptCount val="5"/>
                <c:pt idx="0" formatCode="&quot;$&quot;#,##0_);\(&quot;$&quot;#,##0\)">
                  <c:v>1680297.9076751946</c:v>
                </c:pt>
                <c:pt idx="1">
                  <c:v>675227.90697674418</c:v>
                </c:pt>
                <c:pt idx="2">
                  <c:v>1918086.1334250343</c:v>
                </c:pt>
                <c:pt idx="3">
                  <c:v>1789589.7876506024</c:v>
                </c:pt>
                <c:pt idx="4">
                  <c:v>3272396.8253968256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1E-472C-AEB3-0D3B08F353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724608"/>
        <c:axId val="112747264"/>
      </c:barChart>
      <c:catAx>
        <c:axId val="11272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750127156945096"/>
              <c:y val="0.93750150580397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4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47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80995631613977E-2"/>
              <c:y val="0.3848690392247880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24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Long Variable Average Size</a:t>
            </a:r>
          </a:p>
        </c:rich>
      </c:tx>
      <c:layout>
        <c:manualLayout>
          <c:xMode val="edge"/>
          <c:yMode val="edge"/>
          <c:x val="0.28189951823812803"/>
          <c:y val="3.6184268645065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43344079400153"/>
          <c:y val="0.17105290632212802"/>
          <c:w val="0.81602492121563375"/>
          <c:h val="0.59539569315971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formatCode>"$"#,##0</c:formatCode>
                <c:ptCount val="5"/>
                <c:pt idx="0" formatCode="&quot;$&quot;#,##0_);\(&quot;$&quot;#,##0\)">
                  <c:v>1879954.5213799805</c:v>
                </c:pt>
                <c:pt idx="1">
                  <c:v>466175.23364485981</c:v>
                </c:pt>
                <c:pt idx="2">
                  <c:v>2251180.0030674846</c:v>
                </c:pt>
                <c:pt idx="3">
                  <c:v>2733581.4720077221</c:v>
                </c:pt>
                <c:pt idx="4">
                  <c:v>1409819.8653198653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CC-4963-AE67-E8822D5409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779648"/>
        <c:axId val="112781568"/>
      </c:barChart>
      <c:catAx>
        <c:axId val="1127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620241243162966"/>
              <c:y val="0.9375015058039708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8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781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836816749375158E-2"/>
              <c:y val="0.3848690392247880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779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Short Variable Average Size</a:t>
            </a:r>
          </a:p>
        </c:rich>
      </c:tx>
      <c:layout>
        <c:manualLayout>
          <c:xMode val="edge"/>
          <c:yMode val="edge"/>
          <c:x val="0.2746268656716418"/>
          <c:y val="3.6065573770491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8358208955225"/>
          <c:y val="0.17049180327868851"/>
          <c:w val="0.81492537313432833"/>
          <c:h val="0.59672131147540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formatCode>"$"#,##0</c:formatCode>
                <c:ptCount val="5"/>
                <c:pt idx="0" formatCode="&quot;$&quot;#,##0_);\(&quot;$&quot;#,##0\)">
                  <c:v>3142921.9982930673</c:v>
                </c:pt>
                <c:pt idx="1">
                  <c:v>597124.75378915458</c:v>
                </c:pt>
                <c:pt idx="2">
                  <c:v>3523145.9541727449</c:v>
                </c:pt>
                <c:pt idx="3">
                  <c:v>3635877.2005896806</c:v>
                </c:pt>
                <c:pt idx="4">
                  <c:v>3404943.1066570487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8A-4516-BF43-25F03E2F7E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2822144"/>
        <c:axId val="112828416"/>
      </c:barChart>
      <c:catAx>
        <c:axId val="11282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Type of Trade</a:t>
                </a:r>
              </a:p>
            </c:rich>
          </c:tx>
          <c:layout>
            <c:manualLayout>
              <c:xMode val="edge"/>
              <c:yMode val="edge"/>
              <c:x val="0.43582089552238806"/>
              <c:y val="0.937704918032786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82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282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Average Size</a:t>
                </a:r>
              </a:p>
            </c:rich>
          </c:tx>
          <c:layout>
            <c:manualLayout>
              <c:xMode val="edge"/>
              <c:yMode val="edge"/>
              <c:x val="1.4925373134328358E-2"/>
              <c:y val="0.38688524590163936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_);\(&quot;$&quot;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1282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Total CUSIPs:  </a:t>
            </a:r>
          </a:p>
        </c:rich>
      </c:tx>
      <c:layout>
        <c:manualLayout>
          <c:xMode val="edge"/>
          <c:yMode val="edge"/>
          <c:x val="0.25394341324259817"/>
          <c:y val="1.6181280912725377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rotY val="1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498443120966769"/>
          <c:y val="0.18770285858761437"/>
          <c:w val="0.4164041061866206"/>
          <c:h val="0.58899862522320368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AA6-493B-AF8D-85714090DD9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A6-493B-AF8D-85714090DD9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AA6-493B-AF8D-85714090DD9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A6-493B-AF8D-85714090DD9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AA6-493B-AF8D-85714090DD9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AA6-493B-AF8D-85714090DD93}"/>
              </c:ext>
            </c:extLst>
          </c:dPt>
          <c:dLbls>
            <c:dLbl>
              <c:idx val="1"/>
              <c:layout>
                <c:manualLayout>
                  <c:x val="0.12070857862010151"/>
                  <c:y val="-0.434130588045426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A6-493B-AF8D-85714090DD93}"/>
                </c:ext>
              </c:extLst>
            </c:dLbl>
            <c:dLbl>
              <c:idx val="2"/>
              <c:layout>
                <c:manualLayout>
                  <c:x val="0.14387308841915267"/>
                  <c:y val="-0.284525647886247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A6-493B-AF8D-85714090DD93}"/>
                </c:ext>
              </c:extLst>
            </c:dLbl>
            <c:dLbl>
              <c:idx val="3"/>
              <c:layout>
                <c:manualLayout>
                  <c:x val="0.17109681479089561"/>
                  <c:y val="-0.131791487229144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A6-493B-AF8D-85714090DD93}"/>
                </c:ext>
              </c:extLst>
            </c:dLbl>
            <c:dLbl>
              <c:idx val="4"/>
              <c:layout>
                <c:manualLayout>
                  <c:x val="0.18795068597497869"/>
                  <c:y val="6.27624459563913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A6-493B-AF8D-85714090DD93}"/>
                </c:ext>
              </c:extLst>
            </c:dLbl>
            <c:dLbl>
              <c:idx val="5"/>
              <c:layout>
                <c:manualLayout>
                  <c:x val="0.15082043766611192"/>
                  <c:y val="0.2097583433138818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A6-493B-AF8D-85714090DD93}"/>
                </c:ext>
              </c:extLst>
            </c:dLbl>
            <c:dLbl>
              <c:idx val="6"/>
              <c:layout>
                <c:manualLayout>
                  <c:x val="1.8296198779568881E-2"/>
                  <c:y val="0.219175224456166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A6-493B-AF8D-85714090DD9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formatCode>#,##0</c:formatCode>
                <c:ptCount val="7"/>
                <c:pt idx="0">
                  <c:v>123410</c:v>
                </c:pt>
                <c:pt idx="1">
                  <c:v>2008</c:v>
                </c:pt>
                <c:pt idx="2">
                  <c:v>293</c:v>
                </c:pt>
                <c:pt idx="3">
                  <c:v>321</c:v>
                </c:pt>
                <c:pt idx="4">
                  <c:v>2197</c:v>
                </c:pt>
                <c:pt idx="5">
                  <c:v>579</c:v>
                </c:pt>
                <c:pt idx="6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AA6-493B-AF8D-85714090DD9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 macro="">
      <xdr:nvGraphicFramePr>
        <xdr:cNvPr id="5122" name="Chart 2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 macro="" textlink="">
      <xdr:nvSpPr>
        <xdr:cNvPr id="5123" name="Text Box 3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0.46104</cdr:x>
      <cdr:y>0.29944</cdr:y>
    </cdr:from>
    <cdr:to>
      <cdr:x>0.48787</cdr:x>
      <cdr:y>0.4097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1AB03E3-3E93-4576-8852-379893C6FEE8}"/>
            </a:ext>
          </a:extLst>
        </cdr:cNvPr>
        <cdr:cNvSpPr txBox="1"/>
      </cdr:nvSpPr>
      <cdr:spPr>
        <a:xfrm xmlns:a="http://schemas.openxmlformats.org/drawingml/2006/main">
          <a:off x="3175000" y="841375"/>
          <a:ext cx="184731" cy="309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475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0.4256</cdr:x>
      <cdr:y>0.02825</cdr:y>
    </cdr:from>
    <cdr:to>
      <cdr:x>0.54925</cdr:x>
      <cdr:y>0.14508</cdr:y>
    </cdr:to>
    <cdr:sp macro="" textlink="'New Issue Data'!$B$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9394E301-3299-41FB-8610-86B8019DA816}"/>
            </a:ext>
          </a:extLst>
        </cdr:cNvPr>
        <cdr:cNvSpPr txBox="1"/>
      </cdr:nvSpPr>
      <cdr:spPr>
        <a:xfrm xmlns:a="http://schemas.openxmlformats.org/drawingml/2006/main">
          <a:off x="2930906" y="79375"/>
          <a:ext cx="851515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2978D7C3-750B-4EDD-9556-754A26614E27}" type="TxLink"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631,097</a:t>
          </a:fld>
          <a:endParaRPr lang="en-US" sz="1600" b="1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0.46041</cdr:x>
      <cdr:y>0.12613</cdr:y>
    </cdr:from>
    <cdr:to>
      <cdr:x>0.48719</cdr:x>
      <cdr:y>0.23602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B7CFB8A-C574-42E7-9480-65F98C8C74BF}"/>
            </a:ext>
          </a:extLst>
        </cdr:cNvPr>
        <cdr:cNvSpPr txBox="1"/>
      </cdr:nvSpPr>
      <cdr:spPr>
        <a:xfrm xmlns:a="http://schemas.openxmlformats.org/drawingml/2006/main">
          <a:off x="3175000" y="355600"/>
          <a:ext cx="184731" cy="3098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475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0.42785</cdr:x>
      <cdr:y>0.03198</cdr:y>
    </cdr:from>
    <cdr:to>
      <cdr:x>0.70188</cdr:x>
      <cdr:y>0.22053</cdr:y>
    </cdr:to>
    <cdr:sp macro="" textlink="'New Issue Data'!$G$9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C08A7985-A2DB-493E-9999-22328FC36704}"/>
            </a:ext>
          </a:extLst>
        </cdr:cNvPr>
        <cdr:cNvSpPr txBox="1"/>
      </cdr:nvSpPr>
      <cdr:spPr>
        <a:xfrm xmlns:a="http://schemas.openxmlformats.org/drawingml/2006/main">
          <a:off x="2950464" y="90169"/>
          <a:ext cx="1889739" cy="53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7A62E826-0C4D-4BA6-8633-99CE77EA8F91}" type="TxLink"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 $147.36 </a:t>
          </a:fld>
          <a:endParaRPr lang="en-US" sz="1600" b="1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0.56862</cdr:x>
      <cdr:y>0.03694</cdr:y>
    </cdr:from>
    <cdr:to>
      <cdr:x>0.69131</cdr:x>
      <cdr:y>0.15338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2719843B-C89F-4F27-BE97-4465FB9DE3B0}"/>
            </a:ext>
          </a:extLst>
        </cdr:cNvPr>
        <cdr:cNvSpPr txBox="1"/>
      </cdr:nvSpPr>
      <cdr:spPr>
        <a:xfrm xmlns:a="http://schemas.openxmlformats.org/drawingml/2006/main">
          <a:off x="3921252" y="104140"/>
          <a:ext cx="846065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1600" b="1" i="0" u="none" strike="noStrike" baseline="0">
              <a:solidFill>
                <a:srgbClr val="000000"/>
              </a:solidFill>
              <a:latin typeface="Times New Roman" panose="02020603050405020304" pitchFamily="18" charset="0"/>
            </a:rPr>
            <a:t>Billion</a:t>
          </a:r>
          <a:r>
            <a:rPr lang="en-US" sz="1600" b="1" u="none" strike="noStrike" baseline="0">
              <a:solidFill>
                <a:srgbClr val="000000"/>
              </a:solidFill>
              <a:latin typeface="Times New Roman" panose="02020603050405020304" pitchFamily="18" charset="0"/>
            </a:rPr>
            <a:t>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 macro="">
      <xdr:nvGraphicFramePr>
        <xdr:cNvPr id="3074" name="Chart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 macro="">
      <xdr:nvGraphicFramePr>
        <xdr:cNvPr id="3075" name="Chart 3">
          <a:extLst>
            <a:ext uri="{FF2B5EF4-FFF2-40B4-BE49-F238E27FC236}">
              <a16:creationId xmlns:a16="http://schemas.microsoft.com/office/drawing/2014/main" id="{00000000-0008-0000-0100-00000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 macro="">
      <xdr:nvGraphicFramePr>
        <xdr:cNvPr id="3076" name="Chart 4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 macro="">
      <xdr:nvGraphicFramePr>
        <xdr:cNvPr id="3077" name="Chart 5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 macro="">
      <xdr:nvGraphicFramePr>
        <xdr:cNvPr id="3078" name="Chart 6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 macro="">
      <xdr:nvGraphicFramePr>
        <xdr:cNvPr id="3079" name="Chart 7">
          <a:extLst>
            <a:ext uri="{FF2B5EF4-FFF2-40B4-BE49-F238E27FC236}">
              <a16:creationId xmlns:a16="http://schemas.microsoft.com/office/drawing/2014/main" id="{00000000-0008-0000-0100-00000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 txBox="1">
          <a:spLocks noChangeArrowheads="1"/>
        </xdr:cNvSpPr>
      </xdr:nvSpPr>
      <xdr:spPr bwMode="auto"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0.45163</cdr:x>
      <cdr:y>0.07551</cdr:y>
    </cdr:from>
    <cdr:to>
      <cdr:x>0.48222</cdr:x>
      <cdr:y>0.18455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E0CFA19-B362-4E57-95CE-7581CFCFB33A}"/>
            </a:ext>
          </a:extLst>
        </cdr:cNvPr>
        <cdr:cNvSpPr txBox="1"/>
      </cdr:nvSpPr>
      <cdr:spPr>
        <a:xfrm xmlns:a="http://schemas.openxmlformats.org/drawingml/2006/main">
          <a:off x="2727325" y="222250"/>
          <a:ext cx="184731" cy="32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55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0.41205</cdr:x>
      <cdr:y>3.39763E-7</cdr:y>
    </cdr:from>
    <cdr:to>
      <cdr:x>0.62638</cdr:x>
      <cdr:y>0.11375</cdr:y>
    </cdr:to>
    <cdr:sp macro="" textlink="'Trades by Sec Type Data'!$B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ED3F924-8137-4BE7-8836-F4D60A212A72}"/>
            </a:ext>
          </a:extLst>
        </cdr:cNvPr>
        <cdr:cNvSpPr txBox="1"/>
      </cdr:nvSpPr>
      <cdr:spPr>
        <a:xfrm xmlns:a="http://schemas.openxmlformats.org/drawingml/2006/main">
          <a:off x="2488310" y="1"/>
          <a:ext cx="1294278" cy="3347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6AF94F1E-DD2A-42B4-8A6B-43B1C16D3CFA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128,878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0.45163</cdr:x>
      <cdr:y>0.07527</cdr:y>
    </cdr:from>
    <cdr:to>
      <cdr:x>0.48222</cdr:x>
      <cdr:y>0.18395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7364114-1666-4FDB-B37A-95FCBD0171C0}"/>
            </a:ext>
          </a:extLst>
        </cdr:cNvPr>
        <cdr:cNvSpPr txBox="1"/>
      </cdr:nvSpPr>
      <cdr:spPr>
        <a:xfrm xmlns:a="http://schemas.openxmlformats.org/drawingml/2006/main">
          <a:off x="2727325" y="222250"/>
          <a:ext cx="184731" cy="320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55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0.43577</cdr:x>
      <cdr:y>0.01269</cdr:y>
    </cdr:from>
    <cdr:to>
      <cdr:x>0.6501</cdr:x>
      <cdr:y>0.11915</cdr:y>
    </cdr:to>
    <cdr:sp macro="" textlink="'Trades by Sec Type Data'!$D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949BCFE7-6809-46E8-86E5-2AF801200986}"/>
            </a:ext>
          </a:extLst>
        </cdr:cNvPr>
        <cdr:cNvSpPr txBox="1"/>
      </cdr:nvSpPr>
      <cdr:spPr>
        <a:xfrm xmlns:a="http://schemas.openxmlformats.org/drawingml/2006/main">
          <a:off x="2631566" y="37464"/>
          <a:ext cx="1294278" cy="314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A099F5E1-3A88-4E23-89D4-ED4D579026E5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667,198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0.42639</cdr:x>
      <cdr:y>0.02936</cdr:y>
    </cdr:from>
    <cdr:to>
      <cdr:x>0.45698</cdr:x>
      <cdr:y>0.13809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6F4D2B-A3F9-4271-B958-E03DFB53E8B7}"/>
            </a:ext>
          </a:extLst>
        </cdr:cNvPr>
        <cdr:cNvSpPr txBox="1"/>
      </cdr:nvSpPr>
      <cdr:spPr>
        <a:xfrm xmlns:a="http://schemas.openxmlformats.org/drawingml/2006/main">
          <a:off x="2574925" y="88646"/>
          <a:ext cx="184731" cy="328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endParaRPr lang="en-US" sz="1600" b="0" i="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0.41068</cdr:x>
      <cdr:y>0</cdr:y>
    </cdr:from>
    <cdr:to>
      <cdr:x>0.71785</cdr:x>
      <cdr:y>0.08919</cdr:y>
    </cdr:to>
    <cdr:sp macro="" textlink="'Trades by Sec Type Data'!$F$13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5C71E9A7-20FA-4CD5-BB0B-BD2724F2B6EE}"/>
            </a:ext>
          </a:extLst>
        </cdr:cNvPr>
        <cdr:cNvSpPr txBox="1"/>
      </cdr:nvSpPr>
      <cdr:spPr>
        <a:xfrm xmlns:a="http://schemas.openxmlformats.org/drawingml/2006/main">
          <a:off x="2480057" y="0"/>
          <a:ext cx="1854947" cy="269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rtlCol="0">
          <a:spAutoFit/>
        </a:bodyPr>
        <a:lstStyle xmlns:a="http://schemas.openxmlformats.org/drawingml/2006/main"/>
        <a:p xmlns:a="http://schemas.openxmlformats.org/drawingml/2006/main">
          <a:fld id="{DF3E94AB-5338-43AF-BDA2-4352077C5EA1}" type="TxLink">
            <a:rPr lang="en-US"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/>
            </a:rPr>
            <a:t>$257,566,257,135 </a:t>
          </a:fld>
          <a:endParaRPr lang="en-US" sz="1200" u="none" strike="noStrike" baseline="0">
            <a:solidFill>
              <a:srgbClr val="000000"/>
            </a:solidFill>
            <a:latin typeface="Times New Roman" panose="02020603050405020304" pitchFamily="18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SpPr txBox="1">
          <a:spLocks noChangeArrowheads="1"/>
        </xdr:cNvSpPr>
      </xdr:nvSpPr>
      <xdr:spPr bwMode="auto"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workbookViewId="0">
      <selection sqref="A1:M1"/>
    </sheetView>
  </sheetViews>
  <sheetFormatPr defaultRowHeight="12.75" x14ac:dyDescent="0.2"/>
  <cols>
    <col min="1" max="16384" width="9.33203125" style="1"/>
  </cols>
  <sheetData>
    <row r="1" spans="1:13" ht="15.75" x14ac:dyDescent="0.2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 x14ac:dyDescent="0.2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spans="1:1" x14ac:dyDescent="0.2">
      <c r="A42" s="51" t="s">
        <v>42</v>
      </c>
    </row>
  </sheetData>
  <mergeCells count="2">
    <mergeCell ref="A1:M1"/>
    <mergeCell ref="A2:M2"/>
  </mergeCells>
  <phoneticPr fontId="0" type="noConversion"/>
  <hyperlinks>
    <hyperlink ref="A42" location="Definitions!A1" display="Click here for common definitions" xr:uid="{00000000-0004-0000-0000-000000000000}"/>
  </hyperlinks>
  <printOptions horizontalCentered="1"/>
  <pageMargins left="0.75" right="0.75" top="1" bottom="1" header="0.5" footer="0.5"/>
  <pageSetup scale="83" orientation="landscape" r:id="rId1"/>
  <headerFooter alignWithMargins="0">
    <oddFooter>&amp;CPage &amp;P of &amp;N&amp;R&amp;D
&amp;[File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9"/>
  <sheetViews>
    <sheetView zoomScale="75" workbookViewId="0">
      <selection activeCell="A2" sqref="A2:L2"/>
    </sheetView>
  </sheetViews>
  <sheetFormatPr defaultRowHeight="12.75" x14ac:dyDescent="0.2"/>
  <cols>
    <col min="1" max="16384" width="9.33203125" style="1"/>
  </cols>
  <sheetData>
    <row r="1" spans="1:12" ht="15.75" x14ac:dyDescent="0.2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 x14ac:dyDescent="0.2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spans="1:1" x14ac:dyDescent="0.2">
      <c r="A59" s="51" t="s">
        <v>42</v>
      </c>
    </row>
  </sheetData>
  <mergeCells count="2">
    <mergeCell ref="A1:L1"/>
    <mergeCell ref="A2:L2"/>
  </mergeCells>
  <phoneticPr fontId="0" type="noConversion"/>
  <hyperlinks>
    <hyperlink ref="A59" location="Definitions!A1" display="Click here for common definitions" xr:uid="{00000000-0004-0000-0100-000000000000}"/>
  </hyperlinks>
  <printOptions horizontalCentered="1"/>
  <pageMargins left="0.32" right="0.32" top="1.02" bottom="0.8" header="0.5" footer="0.31"/>
  <pageSetup scale="84" orientation="portrait" r:id="rId1"/>
  <headerFooter alignWithMargins="0">
    <oddFooter>&amp;CPage &amp;P of &amp;N&amp;R&amp;D
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5"/>
  <sheetViews>
    <sheetView workbookViewId="0">
      <selection activeCell="A3" sqref="A3"/>
    </sheetView>
  </sheetViews>
  <sheetFormatPr defaultRowHeight="12.75" x14ac:dyDescent="0.2"/>
  <cols>
    <col min="1" max="10" width="10.6640625" customWidth="1"/>
  </cols>
  <sheetData>
    <row r="1" spans="1:10" ht="15.75" x14ac:dyDescent="0.2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 x14ac:dyDescent="0.2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spans="1:1" x14ac:dyDescent="0.2">
      <c r="A65" s="51" t="s">
        <v>42</v>
      </c>
    </row>
  </sheetData>
  <mergeCells count="2">
    <mergeCell ref="A1:J1"/>
    <mergeCell ref="A2:J2"/>
  </mergeCells>
  <phoneticPr fontId="0" type="noConversion"/>
  <hyperlinks>
    <hyperlink ref="A65" location="Definitions!A1" display="Click here for common definitions" xr:uid="{00000000-0004-0000-0200-000000000000}"/>
  </hyperlinks>
  <printOptions horizontalCentered="1"/>
  <pageMargins left="0.75" right="0.75" top="1" bottom="1" header="0.5" footer="0.5"/>
  <pageSetup scale="75" orientation="portrait" r:id="rId1"/>
  <headerFooter alignWithMargins="0">
    <oddFooter>&amp;CPage &amp;P of &amp;N&amp;R&amp;D
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9"/>
  <sheetViews>
    <sheetView workbookViewId="0">
      <selection sqref="A1:E1"/>
    </sheetView>
  </sheetViews>
  <sheetFormatPr defaultRowHeight="12.75" x14ac:dyDescent="0.2"/>
  <cols>
    <col min="1" max="1" width="17.1640625" style="1" bestFit="1" customWidth="1"/>
    <col min="2" max="2" width="9.33203125" style="6"/>
    <col min="3" max="3" width="9.33203125" style="7"/>
    <col min="4" max="4" width="18.1640625" style="14" customWidth="1"/>
    <col min="5" max="5" width="9.33203125" style="7"/>
    <col min="6" max="6" width="9.33203125" style="8"/>
    <col min="7" max="7" width="0" style="1" hidden="1" customWidth="1"/>
    <col min="8" max="16384" width="9.33203125" style="1"/>
  </cols>
  <sheetData>
    <row r="1" spans="1:7" ht="15.75" x14ac:dyDescent="0.25">
      <c r="A1" s="55" t="s">
        <v>45</v>
      </c>
      <c r="B1" s="55"/>
      <c r="C1" s="55"/>
      <c r="D1" s="55"/>
      <c r="E1" s="55"/>
    </row>
    <row r="2" spans="1:7" ht="15.75" x14ac:dyDescent="0.25">
      <c r="A2" s="55" t="s">
        <v>49</v>
      </c>
      <c r="B2" s="55"/>
      <c r="C2" s="55"/>
      <c r="D2" s="55"/>
      <c r="E2" s="55"/>
    </row>
    <row r="5" spans="1:7" s="9" customFormat="1" ht="25.5" x14ac:dyDescent="0.2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7" x14ac:dyDescent="0.2">
      <c r="A6" s="1" t="s">
        <v>32</v>
      </c>
      <c r="B6" s="6">
        <v>556034</v>
      </c>
      <c r="C6" s="7">
        <f>B6/B$9</f>
        <v>0.88105948847799942</v>
      </c>
      <c r="D6" s="14">
        <v>91721615189</v>
      </c>
      <c r="E6" s="7">
        <f>D6/D$9</f>
        <v>0.62242085136752767</v>
      </c>
    </row>
    <row r="7" spans="1:7" x14ac:dyDescent="0.2">
      <c r="A7" s="1" t="s">
        <v>30</v>
      </c>
      <c r="B7" s="6">
        <v>75063</v>
      </c>
      <c r="C7" s="7">
        <f>B7/B$9</f>
        <v>0.11894051152200058</v>
      </c>
      <c r="D7" s="14">
        <v>55641081590</v>
      </c>
      <c r="E7" s="7">
        <f>D7/D$9</f>
        <v>0.37757914863247238</v>
      </c>
    </row>
    <row r="9" spans="1:7" x14ac:dyDescent="0.2">
      <c r="A9" s="9" t="s">
        <v>12</v>
      </c>
      <c r="B9" s="10">
        <f>SUM(B6:B7)</f>
        <v>631097</v>
      </c>
      <c r="C9" s="29">
        <f>SUM(C6:C7)</f>
        <v>1</v>
      </c>
      <c r="D9" s="15">
        <f>SUM(D6:D7)</f>
        <v>147362696779</v>
      </c>
      <c r="E9" s="29">
        <f>SUM(E6:E7)</f>
        <v>1</v>
      </c>
      <c r="G9" s="54">
        <f>+D9/1000000000</f>
        <v>147.362696779</v>
      </c>
    </row>
  </sheetData>
  <mergeCells count="2">
    <mergeCell ref="A1:E1"/>
    <mergeCell ref="A2:E2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&amp;CPage &amp;P of &amp;N&amp;R&amp;D
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5"/>
  <sheetViews>
    <sheetView zoomScaleNormal="100" workbookViewId="0">
      <selection sqref="A1:H1"/>
    </sheetView>
  </sheetViews>
  <sheetFormatPr defaultRowHeight="12.75" x14ac:dyDescent="0.2"/>
  <cols>
    <col min="1" max="1" width="13.83203125" style="1" bestFit="1" customWidth="1"/>
    <col min="2" max="2" width="10.1640625" style="1" customWidth="1"/>
    <col min="3" max="3" width="8.83203125" style="1" customWidth="1"/>
    <col min="4" max="4" width="11.5" style="1" customWidth="1"/>
    <col min="5" max="5" width="9.33203125" style="1"/>
    <col min="6" max="6" width="19.83203125" style="16" customWidth="1"/>
    <col min="7" max="7" width="9.33203125" style="1"/>
    <col min="8" max="8" width="11.6640625" style="16" customWidth="1"/>
    <col min="9" max="9" width="12.5" style="1" customWidth="1"/>
    <col min="10" max="10" width="10.83203125" style="1" customWidth="1"/>
    <col min="11" max="12" width="9.33203125" style="8"/>
    <col min="13" max="13" width="14.6640625" style="8" customWidth="1"/>
    <col min="14" max="14" width="9.33203125" style="8"/>
    <col min="15" max="16384" width="9.33203125" style="1"/>
  </cols>
  <sheetData>
    <row r="1" spans="1:14" ht="15.75" x14ac:dyDescent="0.25">
      <c r="A1" s="55" t="s">
        <v>48</v>
      </c>
      <c r="B1" s="55"/>
      <c r="C1" s="55"/>
      <c r="D1" s="55"/>
      <c r="E1" s="55"/>
      <c r="F1" s="55"/>
      <c r="G1" s="55"/>
      <c r="H1" s="55"/>
    </row>
    <row r="2" spans="1:14" ht="15.75" x14ac:dyDescent="0.25">
      <c r="A2" s="55" t="s">
        <v>49</v>
      </c>
      <c r="B2" s="55"/>
      <c r="C2" s="55"/>
      <c r="D2" s="55"/>
      <c r="E2" s="55"/>
      <c r="F2" s="55"/>
      <c r="G2" s="55"/>
      <c r="H2" s="55"/>
      <c r="I2" s="56"/>
      <c r="J2" s="56"/>
      <c r="K2" s="56"/>
      <c r="L2" s="56"/>
      <c r="M2" s="56"/>
    </row>
    <row r="4" spans="1:14" ht="38.25" x14ac:dyDescent="0.2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14" x14ac:dyDescent="0.2">
      <c r="A5" s="51" t="s">
        <v>5</v>
      </c>
      <c r="B5" s="6">
        <v>123410</v>
      </c>
      <c r="C5" s="7">
        <f>B5/B$13</f>
        <v>0.95757227765794006</v>
      </c>
      <c r="D5" s="6">
        <v>631097</v>
      </c>
      <c r="E5" s="7">
        <f>D5/D$13</f>
        <v>0.94589162437537277</v>
      </c>
      <c r="F5" s="14">
        <v>147362696779</v>
      </c>
      <c r="G5" s="7">
        <f>F5/F$13</f>
        <v>0.57213510192743056</v>
      </c>
      <c r="H5" s="14">
        <f>IF(D5=0,"-",+F5/D5)</f>
        <v>233502.45172929042</v>
      </c>
      <c r="I5" s="25"/>
    </row>
    <row r="6" spans="1:14" x14ac:dyDescent="0.2">
      <c r="A6" s="51" t="s">
        <v>6</v>
      </c>
      <c r="B6" s="6">
        <v>2008</v>
      </c>
      <c r="C6" s="7">
        <f t="shared" ref="C6:C11" si="0">B6/B$13</f>
        <v>1.55806266391471E-2</v>
      </c>
      <c r="D6" s="6">
        <v>8355</v>
      </c>
      <c r="E6" s="7">
        <f t="shared" ref="E6:E11" si="1">D6/D$13</f>
        <v>1.2522519551917122E-2</v>
      </c>
      <c r="F6" s="14">
        <v>16588045923</v>
      </c>
      <c r="G6" s="7">
        <f t="shared" ref="G6:G11" si="2">F6/F$13</f>
        <v>6.4403024322807909E-2</v>
      </c>
      <c r="H6" s="14">
        <f t="shared" ref="H6:H11" si="3">IF(D6=0,"-",+F6/D6)</f>
        <v>1985403.4617594255</v>
      </c>
    </row>
    <row r="7" spans="1:14" x14ac:dyDescent="0.2">
      <c r="A7" s="51" t="s">
        <v>7</v>
      </c>
      <c r="B7" s="6">
        <v>293</v>
      </c>
      <c r="C7" s="7">
        <f t="shared" si="0"/>
        <v>2.2734679309114048E-3</v>
      </c>
      <c r="D7" s="6">
        <v>899</v>
      </c>
      <c r="E7" s="7">
        <f t="shared" si="1"/>
        <v>1.3474261013971865E-3</v>
      </c>
      <c r="F7" s="14">
        <v>1510587819</v>
      </c>
      <c r="G7" s="7">
        <f t="shared" si="2"/>
        <v>5.8648513815543974E-3</v>
      </c>
      <c r="H7" s="14">
        <f t="shared" si="3"/>
        <v>1680297.9076751946</v>
      </c>
    </row>
    <row r="8" spans="1:14" x14ac:dyDescent="0.2">
      <c r="A8" s="51" t="s">
        <v>8</v>
      </c>
      <c r="B8" s="6">
        <v>321</v>
      </c>
      <c r="C8" s="7">
        <f t="shared" si="0"/>
        <v>2.4907276649234161E-3</v>
      </c>
      <c r="D8" s="6">
        <v>2058</v>
      </c>
      <c r="E8" s="7">
        <f t="shared" si="1"/>
        <v>3.0845416203285981E-3</v>
      </c>
      <c r="F8" s="14">
        <v>3868946405</v>
      </c>
      <c r="G8" s="7">
        <f t="shared" si="2"/>
        <v>1.5021169496484714E-2</v>
      </c>
      <c r="H8" s="14">
        <f t="shared" si="3"/>
        <v>1879954.5213799805</v>
      </c>
    </row>
    <row r="9" spans="1:14" x14ac:dyDescent="0.2">
      <c r="A9" s="51" t="s">
        <v>9</v>
      </c>
      <c r="B9" s="6">
        <v>2197</v>
      </c>
      <c r="C9" s="7">
        <f t="shared" si="0"/>
        <v>1.7047129843728179E-2</v>
      </c>
      <c r="D9" s="6">
        <v>22848</v>
      </c>
      <c r="E9" s="7">
        <f t="shared" si="1"/>
        <v>3.4244706968546069E-2</v>
      </c>
      <c r="F9" s="14">
        <v>71809481817</v>
      </c>
      <c r="G9" s="7">
        <f t="shared" si="2"/>
        <v>0.27880003621499999</v>
      </c>
      <c r="H9" s="14">
        <f t="shared" si="3"/>
        <v>3142921.9982930673</v>
      </c>
    </row>
    <row r="10" spans="1:14" x14ac:dyDescent="0.2">
      <c r="A10" s="51" t="s">
        <v>10</v>
      </c>
      <c r="B10" s="6">
        <v>579</v>
      </c>
      <c r="C10" s="7">
        <f t="shared" si="0"/>
        <v>4.4926209283198066E-3</v>
      </c>
      <c r="D10" s="6">
        <v>1770</v>
      </c>
      <c r="E10" s="7">
        <f t="shared" si="1"/>
        <v>2.6528856501368409E-3</v>
      </c>
      <c r="F10" s="14">
        <v>15830619000</v>
      </c>
      <c r="G10" s="7">
        <f t="shared" si="2"/>
        <v>6.1462317215343107E-2</v>
      </c>
      <c r="H10" s="14">
        <f t="shared" si="3"/>
        <v>8943852.5423728805</v>
      </c>
    </row>
    <row r="11" spans="1:14" x14ac:dyDescent="0.2">
      <c r="A11" s="51" t="s">
        <v>11</v>
      </c>
      <c r="B11" s="6">
        <v>70</v>
      </c>
      <c r="C11" s="7">
        <f t="shared" si="0"/>
        <v>5.4314933503002839E-4</v>
      </c>
      <c r="D11" s="6">
        <v>171</v>
      </c>
      <c r="E11" s="7">
        <f t="shared" si="1"/>
        <v>2.5629573230135581E-4</v>
      </c>
      <c r="F11" s="14">
        <v>595879392</v>
      </c>
      <c r="G11" s="7">
        <f t="shared" si="2"/>
        <v>2.3134994413793789E-3</v>
      </c>
      <c r="H11" s="14">
        <f t="shared" si="3"/>
        <v>3484674.8070175438</v>
      </c>
    </row>
    <row r="12" spans="1:14" x14ac:dyDescent="0.2">
      <c r="B12" s="6"/>
      <c r="C12" s="8"/>
      <c r="D12" s="6"/>
      <c r="E12" s="7"/>
      <c r="F12" s="14"/>
      <c r="G12" s="7"/>
      <c r="H12" s="14"/>
    </row>
    <row r="13" spans="1:14" x14ac:dyDescent="0.2">
      <c r="A13" s="9" t="s">
        <v>12</v>
      </c>
      <c r="B13" s="10">
        <f t="shared" ref="B13:G13" si="4">SUM(B5:B11)</f>
        <v>128878</v>
      </c>
      <c r="C13" s="11">
        <f t="shared" si="4"/>
        <v>1</v>
      </c>
      <c r="D13" s="10">
        <f t="shared" si="4"/>
        <v>667198</v>
      </c>
      <c r="E13" s="12">
        <f t="shared" si="4"/>
        <v>0.99999999999999989</v>
      </c>
      <c r="F13" s="15">
        <f t="shared" si="4"/>
        <v>257566257135</v>
      </c>
      <c r="G13" s="12">
        <f t="shared" si="4"/>
        <v>0.99999999999999989</v>
      </c>
      <c r="H13" s="15">
        <f>F13/D13</f>
        <v>386041.710459264</v>
      </c>
    </row>
    <row r="14" spans="1:14" x14ac:dyDescent="0.2">
      <c r="E14" s="16"/>
      <c r="F14" s="1"/>
      <c r="G14" s="16"/>
      <c r="H14" s="1"/>
    </row>
    <row r="15" spans="1:14" ht="51" x14ac:dyDescent="0.2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x14ac:dyDescent="0.2">
      <c r="A16" s="1" t="s">
        <v>5</v>
      </c>
      <c r="B16" s="6">
        <v>85517</v>
      </c>
      <c r="C16" s="7">
        <f t="shared" ref="C16:C22" si="5">B16/B$24</f>
        <v>0.97810845123583168</v>
      </c>
      <c r="D16" s="6">
        <v>256344</v>
      </c>
      <c r="E16" s="7">
        <f t="shared" ref="E16:E22" si="6">D16/D$24</f>
        <v>0.97797175317986551</v>
      </c>
      <c r="F16" s="20">
        <v>39715764287</v>
      </c>
      <c r="G16" s="7">
        <f t="shared" ref="G16:G22" si="7">F16/F$24</f>
        <v>0.88557626667386813</v>
      </c>
      <c r="H16" s="20">
        <f t="shared" ref="H16:H22" si="8">IF(D16=0,"-",+F16/D16)</f>
        <v>154931.51502278188</v>
      </c>
      <c r="J16" s="8"/>
      <c r="M16" s="1"/>
      <c r="N16" s="1"/>
    </row>
    <row r="17" spans="1:14" x14ac:dyDescent="0.2">
      <c r="A17" s="1" t="s">
        <v>6</v>
      </c>
      <c r="B17" s="6">
        <v>827</v>
      </c>
      <c r="C17" s="7">
        <f t="shared" si="5"/>
        <v>9.4588875799201649E-3</v>
      </c>
      <c r="D17" s="6">
        <v>2021</v>
      </c>
      <c r="E17" s="7">
        <f t="shared" si="6"/>
        <v>7.7102678946123502E-3</v>
      </c>
      <c r="F17" s="20">
        <v>2032536626</v>
      </c>
      <c r="G17" s="7">
        <f t="shared" si="7"/>
        <v>4.5321202536196835E-2</v>
      </c>
      <c r="H17" s="20">
        <f t="shared" si="8"/>
        <v>1005708.3750618505</v>
      </c>
      <c r="J17" s="8"/>
      <c r="M17" s="1"/>
      <c r="N17" s="1"/>
    </row>
    <row r="18" spans="1:14" x14ac:dyDescent="0.2">
      <c r="A18" s="1" t="s">
        <v>7</v>
      </c>
      <c r="B18" s="6">
        <v>99</v>
      </c>
      <c r="C18" s="7">
        <f t="shared" si="5"/>
        <v>1.1323214878018095E-3</v>
      </c>
      <c r="D18" s="6">
        <v>172</v>
      </c>
      <c r="E18" s="7">
        <f t="shared" si="6"/>
        <v>6.5619301230743405E-4</v>
      </c>
      <c r="F18" s="20">
        <v>116139200</v>
      </c>
      <c r="G18" s="7">
        <f t="shared" si="7"/>
        <v>2.5896547881405171E-3</v>
      </c>
      <c r="H18" s="20">
        <f t="shared" si="8"/>
        <v>675227.90697674418</v>
      </c>
      <c r="J18" s="8"/>
      <c r="M18" s="1"/>
      <c r="N18" s="1"/>
    </row>
    <row r="19" spans="1:14" x14ac:dyDescent="0.2">
      <c r="A19" s="1" t="s">
        <v>8</v>
      </c>
      <c r="B19" s="6">
        <v>148</v>
      </c>
      <c r="C19" s="7">
        <f t="shared" si="5"/>
        <v>1.6927634363097758E-3</v>
      </c>
      <c r="D19" s="6">
        <v>428</v>
      </c>
      <c r="E19" s="7">
        <f t="shared" si="6"/>
        <v>1.6328523794626848E-3</v>
      </c>
      <c r="F19" s="20">
        <v>199523000</v>
      </c>
      <c r="G19" s="7">
        <f t="shared" si="7"/>
        <v>4.4489344880467609E-3</v>
      </c>
      <c r="H19" s="20">
        <f t="shared" si="8"/>
        <v>466175.23364485981</v>
      </c>
      <c r="J19" s="8"/>
      <c r="M19" s="1"/>
      <c r="N19" s="1"/>
    </row>
    <row r="20" spans="1:14" x14ac:dyDescent="0.2">
      <c r="A20" s="1" t="s">
        <v>9</v>
      </c>
      <c r="B20" s="6">
        <v>738</v>
      </c>
      <c r="C20" s="7">
        <f t="shared" si="5"/>
        <v>8.4409419999771241E-3</v>
      </c>
      <c r="D20" s="6">
        <v>2969</v>
      </c>
      <c r="E20" s="7">
        <f t="shared" si="6"/>
        <v>1.1326959613609138E-2</v>
      </c>
      <c r="F20" s="20">
        <v>1772863394</v>
      </c>
      <c r="G20" s="7">
        <f t="shared" si="7"/>
        <v>3.9531047027972881E-2</v>
      </c>
      <c r="H20" s="20">
        <f t="shared" si="8"/>
        <v>597124.75378915458</v>
      </c>
      <c r="J20" s="8"/>
      <c r="M20" s="1"/>
      <c r="N20" s="1"/>
    </row>
    <row r="21" spans="1:14" x14ac:dyDescent="0.2">
      <c r="A21" s="1" t="s">
        <v>10</v>
      </c>
      <c r="B21" s="6">
        <v>94</v>
      </c>
      <c r="C21" s="7">
        <f t="shared" si="5"/>
        <v>1.075133533872425E-3</v>
      </c>
      <c r="D21" s="6">
        <v>167</v>
      </c>
      <c r="E21" s="7">
        <f t="shared" si="6"/>
        <v>6.3711763404268303E-4</v>
      </c>
      <c r="F21" s="20">
        <v>973441000</v>
      </c>
      <c r="G21" s="7">
        <f t="shared" si="7"/>
        <v>2.1705644146182281E-2</v>
      </c>
      <c r="H21" s="20">
        <f t="shared" si="8"/>
        <v>5828988.0239520958</v>
      </c>
      <c r="J21" s="8"/>
      <c r="M21" s="1"/>
      <c r="N21" s="1"/>
    </row>
    <row r="22" spans="1:14" x14ac:dyDescent="0.2">
      <c r="A22" s="1" t="s">
        <v>11</v>
      </c>
      <c r="B22" s="6">
        <v>8</v>
      </c>
      <c r="C22" s="7">
        <f t="shared" si="5"/>
        <v>9.1500726287014906E-5</v>
      </c>
      <c r="D22" s="6">
        <v>17</v>
      </c>
      <c r="E22" s="7">
        <f t="shared" si="6"/>
        <v>6.4856286100153365E-5</v>
      </c>
      <c r="F22" s="20">
        <v>37100000</v>
      </c>
      <c r="G22" s="7">
        <f t="shared" si="7"/>
        <v>8.272503395926026E-4</v>
      </c>
      <c r="H22" s="20">
        <f t="shared" si="8"/>
        <v>2182352.9411764704</v>
      </c>
      <c r="N22" s="1"/>
    </row>
    <row r="23" spans="1:14" x14ac:dyDescent="0.2">
      <c r="B23" s="6"/>
      <c r="C23" s="8"/>
      <c r="D23" s="6"/>
      <c r="E23" s="8"/>
      <c r="F23" s="20"/>
      <c r="G23" s="14"/>
      <c r="H23" s="20"/>
      <c r="N23" s="1"/>
    </row>
    <row r="24" spans="1:14" x14ac:dyDescent="0.2">
      <c r="A24" s="9" t="s">
        <v>12</v>
      </c>
      <c r="B24" s="10">
        <f t="shared" ref="B24:G24" si="9">SUM(B16:B22)</f>
        <v>87431</v>
      </c>
      <c r="C24" s="11">
        <f t="shared" si="9"/>
        <v>1</v>
      </c>
      <c r="D24" s="10">
        <f t="shared" si="9"/>
        <v>262118</v>
      </c>
      <c r="E24" s="11">
        <f t="shared" si="9"/>
        <v>1</v>
      </c>
      <c r="F24" s="21">
        <f t="shared" si="9"/>
        <v>44847367507</v>
      </c>
      <c r="G24" s="11">
        <f t="shared" si="9"/>
        <v>1</v>
      </c>
      <c r="H24" s="20"/>
      <c r="J24" s="24"/>
    </row>
    <row r="25" spans="1:14" x14ac:dyDescent="0.2">
      <c r="A25" s="9"/>
      <c r="B25" s="10"/>
      <c r="C25" s="11"/>
      <c r="D25" s="10"/>
      <c r="E25" s="11"/>
      <c r="F25" s="21"/>
      <c r="G25" s="11"/>
      <c r="H25" s="20"/>
    </row>
    <row r="26" spans="1:14" ht="38.25" x14ac:dyDescent="0.2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4" x14ac:dyDescent="0.2">
      <c r="A27" s="1" t="s">
        <v>5</v>
      </c>
      <c r="B27" s="6">
        <v>120658</v>
      </c>
      <c r="C27" s="7">
        <f>B27/B$35</f>
        <v>0.95678307482475333</v>
      </c>
      <c r="D27" s="6">
        <v>374753</v>
      </c>
      <c r="E27" s="7">
        <f>D27/D$35</f>
        <v>0.9251333070010862</v>
      </c>
      <c r="F27" s="20">
        <v>107646932492</v>
      </c>
      <c r="G27" s="7">
        <f>F27/F$35</f>
        <v>0.50605253101993686</v>
      </c>
      <c r="H27" s="20">
        <f t="shared" ref="H27:H33" si="10">IF(D27=0,"-",+F27/D27)</f>
        <v>287247.68712191761</v>
      </c>
      <c r="J27" s="8"/>
    </row>
    <row r="28" spans="1:14" x14ac:dyDescent="0.2">
      <c r="A28" s="1" t="s">
        <v>6</v>
      </c>
      <c r="B28" s="6">
        <v>1994</v>
      </c>
      <c r="C28" s="7">
        <f t="shared" ref="C28:C33" si="11">B28/B$35</f>
        <v>1.581184381641133E-2</v>
      </c>
      <c r="D28" s="6">
        <v>6334</v>
      </c>
      <c r="E28" s="7">
        <f t="shared" ref="E28:E33" si="12">D28/D$35</f>
        <v>1.5636417497778218E-2</v>
      </c>
      <c r="F28" s="20">
        <v>14555509297</v>
      </c>
      <c r="G28" s="7">
        <f t="shared" ref="G28:G33" si="13">F28/F$35</f>
        <v>6.8426030816795269E-2</v>
      </c>
      <c r="H28" s="20">
        <f t="shared" si="10"/>
        <v>2297996.4156930847</v>
      </c>
      <c r="J28" s="8"/>
    </row>
    <row r="29" spans="1:14" x14ac:dyDescent="0.2">
      <c r="A29" s="1" t="s">
        <v>7</v>
      </c>
      <c r="B29" s="6">
        <v>293</v>
      </c>
      <c r="C29" s="7">
        <f t="shared" si="11"/>
        <v>2.3234053351095887E-3</v>
      </c>
      <c r="D29" s="6">
        <v>727</v>
      </c>
      <c r="E29" s="7">
        <f t="shared" si="12"/>
        <v>1.7947072183272441E-3</v>
      </c>
      <c r="F29" s="20">
        <v>1394448619</v>
      </c>
      <c r="G29" s="7">
        <f t="shared" si="13"/>
        <v>6.555358677541959E-3</v>
      </c>
      <c r="H29" s="20">
        <f t="shared" si="10"/>
        <v>1918086.1334250343</v>
      </c>
      <c r="J29" s="8"/>
    </row>
    <row r="30" spans="1:14" x14ac:dyDescent="0.2">
      <c r="A30" s="1" t="s">
        <v>8</v>
      </c>
      <c r="B30" s="6">
        <v>320</v>
      </c>
      <c r="C30" s="7">
        <f t="shared" si="11"/>
        <v>2.5375075332254894E-3</v>
      </c>
      <c r="D30" s="6">
        <v>1630</v>
      </c>
      <c r="E30" s="7">
        <f t="shared" si="12"/>
        <v>4.0238965142687863E-3</v>
      </c>
      <c r="F30" s="20">
        <v>3669423405</v>
      </c>
      <c r="G30" s="7">
        <f t="shared" si="13"/>
        <v>1.725010605037023E-2</v>
      </c>
      <c r="H30" s="20">
        <f t="shared" si="10"/>
        <v>2251180.0030674846</v>
      </c>
      <c r="J30" s="8"/>
    </row>
    <row r="31" spans="1:14" x14ac:dyDescent="0.2">
      <c r="A31" s="1" t="s">
        <v>9</v>
      </c>
      <c r="B31" s="6">
        <v>2194</v>
      </c>
      <c r="C31" s="7">
        <f t="shared" si="11"/>
        <v>1.7397786024677262E-2</v>
      </c>
      <c r="D31" s="6">
        <v>19879</v>
      </c>
      <c r="E31" s="7">
        <f t="shared" si="12"/>
        <v>4.9074256936901352E-2</v>
      </c>
      <c r="F31" s="20">
        <v>70036618423</v>
      </c>
      <c r="G31" s="7">
        <f t="shared" si="13"/>
        <v>0.32924494174202923</v>
      </c>
      <c r="H31" s="20">
        <f t="shared" si="10"/>
        <v>3523145.9541727449</v>
      </c>
      <c r="J31" s="8"/>
    </row>
    <row r="32" spans="1:14" x14ac:dyDescent="0.2">
      <c r="A32" s="1" t="s">
        <v>10</v>
      </c>
      <c r="B32" s="6">
        <v>579</v>
      </c>
      <c r="C32" s="7">
        <f t="shared" si="11"/>
        <v>4.59130269292987E-3</v>
      </c>
      <c r="D32" s="6">
        <v>1603</v>
      </c>
      <c r="E32" s="7">
        <f t="shared" si="12"/>
        <v>3.9572430137256838E-3</v>
      </c>
      <c r="F32" s="20">
        <v>14857178000</v>
      </c>
      <c r="G32" s="7">
        <f t="shared" si="13"/>
        <v>6.9844187443729319E-2</v>
      </c>
      <c r="H32" s="20">
        <f t="shared" si="10"/>
        <v>9268358.0786026195</v>
      </c>
      <c r="J32" s="8"/>
    </row>
    <row r="33" spans="1:14" x14ac:dyDescent="0.2">
      <c r="A33" s="1" t="s">
        <v>11</v>
      </c>
      <c r="B33" s="6">
        <v>70</v>
      </c>
      <c r="C33" s="7">
        <f t="shared" si="11"/>
        <v>5.5507977289307581E-4</v>
      </c>
      <c r="D33" s="6">
        <v>154</v>
      </c>
      <c r="E33" s="7">
        <f t="shared" si="12"/>
        <v>3.8017181791251111E-4</v>
      </c>
      <c r="F33" s="20">
        <v>558779392</v>
      </c>
      <c r="G33" s="7">
        <f t="shared" si="13"/>
        <v>2.6268442495971378E-3</v>
      </c>
      <c r="H33" s="20">
        <f t="shared" si="10"/>
        <v>3628437.6103896103</v>
      </c>
      <c r="J33" s="8"/>
    </row>
    <row r="34" spans="1:14" x14ac:dyDescent="0.2">
      <c r="B34" s="6"/>
      <c r="C34" s="8"/>
      <c r="D34" s="6"/>
      <c r="E34" s="8"/>
      <c r="F34" s="20"/>
      <c r="G34" s="14"/>
      <c r="H34" s="20"/>
    </row>
    <row r="35" spans="1:14" x14ac:dyDescent="0.2">
      <c r="A35" s="9" t="s">
        <v>12</v>
      </c>
      <c r="B35" s="10">
        <f t="shared" ref="B35:G35" si="14">SUM(B27:B33)</f>
        <v>126108</v>
      </c>
      <c r="C35" s="11">
        <f t="shared" si="14"/>
        <v>0.99999999999999978</v>
      </c>
      <c r="D35" s="10">
        <f t="shared" si="14"/>
        <v>405080</v>
      </c>
      <c r="E35" s="11">
        <f t="shared" si="14"/>
        <v>1</v>
      </c>
      <c r="F35" s="21">
        <f t="shared" si="14"/>
        <v>212718889628</v>
      </c>
      <c r="G35" s="11">
        <f t="shared" si="14"/>
        <v>1</v>
      </c>
      <c r="H35" s="20"/>
    </row>
    <row r="36" spans="1:14" x14ac:dyDescent="0.2">
      <c r="A36" s="9"/>
      <c r="B36" s="10"/>
      <c r="C36" s="11"/>
      <c r="D36" s="10"/>
      <c r="E36" s="11"/>
      <c r="F36" s="21"/>
      <c r="G36" s="11"/>
      <c r="H36" s="20"/>
    </row>
    <row r="37" spans="1:14" ht="51" x14ac:dyDescent="0.2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x14ac:dyDescent="0.2">
      <c r="A38" s="1" t="s">
        <v>5</v>
      </c>
      <c r="B38" s="6">
        <v>100922</v>
      </c>
      <c r="C38" s="7">
        <f t="shared" ref="C38:C44" si="15">B38/B$46</f>
        <v>0.95316440154513082</v>
      </c>
      <c r="D38" s="6">
        <v>220890</v>
      </c>
      <c r="E38" s="7">
        <f t="shared" ref="E38:E44" si="16">D38/D$46</f>
        <v>0.92364238493671358</v>
      </c>
      <c r="F38" s="20">
        <v>69622320445</v>
      </c>
      <c r="G38" s="7">
        <f t="shared" ref="G38:G44" si="17">F38/F$46</f>
        <v>0.50723487831821978</v>
      </c>
      <c r="H38" s="20">
        <f t="shared" ref="H38:H44" si="18">IF(D38=0,"-",+F38/D38)</f>
        <v>315190.00608900358</v>
      </c>
      <c r="J38" s="8"/>
      <c r="N38" s="1"/>
    </row>
    <row r="39" spans="1:14" x14ac:dyDescent="0.2">
      <c r="A39" s="1" t="s">
        <v>6</v>
      </c>
      <c r="B39" s="6">
        <v>1761</v>
      </c>
      <c r="C39" s="7">
        <f t="shared" si="15"/>
        <v>1.6631879185122923E-2</v>
      </c>
      <c r="D39" s="6">
        <v>4771</v>
      </c>
      <c r="E39" s="7">
        <f t="shared" si="16"/>
        <v>1.9949738867911904E-2</v>
      </c>
      <c r="F39" s="20">
        <v>12428192797</v>
      </c>
      <c r="G39" s="7">
        <f t="shared" si="17"/>
        <v>9.0545859730166448E-2</v>
      </c>
      <c r="H39" s="20">
        <f t="shared" si="18"/>
        <v>2604945.0423391322</v>
      </c>
      <c r="J39" s="8"/>
      <c r="N39" s="1"/>
    </row>
    <row r="40" spans="1:14" x14ac:dyDescent="0.2">
      <c r="A40" s="1" t="s">
        <v>7</v>
      </c>
      <c r="B40" s="6">
        <v>281</v>
      </c>
      <c r="C40" s="7">
        <f t="shared" si="15"/>
        <v>2.6539228001246683E-3</v>
      </c>
      <c r="D40" s="6">
        <v>664</v>
      </c>
      <c r="E40" s="7">
        <f t="shared" si="16"/>
        <v>2.7764884947167269E-3</v>
      </c>
      <c r="F40" s="20">
        <v>1188287619</v>
      </c>
      <c r="G40" s="7">
        <f t="shared" si="17"/>
        <v>8.6572944133148106E-3</v>
      </c>
      <c r="H40" s="20">
        <f t="shared" si="18"/>
        <v>1789589.7876506024</v>
      </c>
      <c r="J40" s="8"/>
      <c r="N40" s="1"/>
    </row>
    <row r="41" spans="1:14" x14ac:dyDescent="0.2">
      <c r="A41" s="1" t="s">
        <v>8</v>
      </c>
      <c r="B41" s="6">
        <v>296</v>
      </c>
      <c r="C41" s="7">
        <f t="shared" si="15"/>
        <v>2.7955912769996507E-3</v>
      </c>
      <c r="D41" s="6">
        <v>1036</v>
      </c>
      <c r="E41" s="7">
        <f t="shared" si="16"/>
        <v>4.3319910851303154E-3</v>
      </c>
      <c r="F41" s="20">
        <v>2831990405</v>
      </c>
      <c r="G41" s="7">
        <f t="shared" si="17"/>
        <v>2.0632525593761698E-2</v>
      </c>
      <c r="H41" s="20">
        <f t="shared" si="18"/>
        <v>2733581.4720077221</v>
      </c>
      <c r="J41" s="8"/>
      <c r="N41" s="1"/>
    </row>
    <row r="42" spans="1:14" x14ac:dyDescent="0.2">
      <c r="A42" s="1" t="s">
        <v>9</v>
      </c>
      <c r="B42" s="6">
        <v>1980</v>
      </c>
      <c r="C42" s="7">
        <f t="shared" si="15"/>
        <v>1.8700238947497661E-2</v>
      </c>
      <c r="D42" s="6">
        <v>10175</v>
      </c>
      <c r="E42" s="7">
        <f t="shared" si="16"/>
        <v>4.2546341014672737E-2</v>
      </c>
      <c r="F42" s="20">
        <v>36995050516</v>
      </c>
      <c r="G42" s="7">
        <f t="shared" si="17"/>
        <v>0.26952821777440905</v>
      </c>
      <c r="H42" s="20">
        <f t="shared" si="18"/>
        <v>3635877.2005896806</v>
      </c>
      <c r="J42" s="8"/>
      <c r="N42" s="1"/>
    </row>
    <row r="43" spans="1:14" x14ac:dyDescent="0.2">
      <c r="A43" s="1" t="s">
        <v>10</v>
      </c>
      <c r="B43" s="6">
        <v>577</v>
      </c>
      <c r="C43" s="7">
        <f t="shared" si="15"/>
        <v>5.449514077124319E-3</v>
      </c>
      <c r="D43" s="6">
        <v>1476</v>
      </c>
      <c r="E43" s="7">
        <f t="shared" si="16"/>
        <v>6.1718328587377852E-3</v>
      </c>
      <c r="F43" s="20">
        <v>13636307000</v>
      </c>
      <c r="G43" s="7">
        <f t="shared" si="17"/>
        <v>9.9347601137755898E-2</v>
      </c>
      <c r="H43" s="20">
        <f t="shared" si="18"/>
        <v>9238690.3794037942</v>
      </c>
      <c r="J43" s="8"/>
      <c r="N43" s="1"/>
    </row>
    <row r="44" spans="1:14" x14ac:dyDescent="0.2">
      <c r="A44" s="1" t="s">
        <v>11</v>
      </c>
      <c r="B44" s="6">
        <v>64</v>
      </c>
      <c r="C44" s="7">
        <f t="shared" si="15"/>
        <v>6.0445216799992442E-4</v>
      </c>
      <c r="D44" s="6">
        <v>139</v>
      </c>
      <c r="E44" s="7">
        <f t="shared" si="16"/>
        <v>5.812227421169052E-4</v>
      </c>
      <c r="F44" s="20">
        <v>556394392</v>
      </c>
      <c r="G44" s="7">
        <f t="shared" si="17"/>
        <v>4.0536230323723428E-3</v>
      </c>
      <c r="H44" s="20">
        <f t="shared" si="18"/>
        <v>4002837.3525179857</v>
      </c>
      <c r="J44" s="8"/>
      <c r="N44" s="1"/>
    </row>
    <row r="46" spans="1:14" x14ac:dyDescent="0.2">
      <c r="A46" s="9" t="s">
        <v>12</v>
      </c>
      <c r="B46" s="10">
        <f t="shared" ref="B46:G46" si="19">SUM(B38:B44)</f>
        <v>105881</v>
      </c>
      <c r="C46" s="11">
        <f t="shared" si="19"/>
        <v>0.99999999999999989</v>
      </c>
      <c r="D46" s="10">
        <f t="shared" si="19"/>
        <v>239151</v>
      </c>
      <c r="E46" s="11">
        <f t="shared" si="19"/>
        <v>0.99999999999999978</v>
      </c>
      <c r="F46" s="10">
        <f t="shared" si="19"/>
        <v>137258543174</v>
      </c>
      <c r="G46" s="11">
        <f t="shared" si="19"/>
        <v>1.0000000000000002</v>
      </c>
      <c r="H46" s="6"/>
    </row>
    <row r="47" spans="1:14" x14ac:dyDescent="0.2">
      <c r="I47" s="8"/>
    </row>
    <row r="48" spans="1:14" ht="63.75" x14ac:dyDescent="0.2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x14ac:dyDescent="0.2">
      <c r="A49" s="1" t="s">
        <v>5</v>
      </c>
      <c r="B49" s="6">
        <v>90334</v>
      </c>
      <c r="C49" s="7">
        <f t="shared" ref="C49:C55" si="20">B49/B$57</f>
        <v>0.96606671158308999</v>
      </c>
      <c r="D49" s="6">
        <v>153863</v>
      </c>
      <c r="E49" s="7">
        <f t="shared" ref="E49:E55" si="21">D49/D$57</f>
        <v>0.92728215079943832</v>
      </c>
      <c r="F49" s="20">
        <v>38024612047</v>
      </c>
      <c r="G49" s="7">
        <f t="shared" ref="G49:G55" si="22">F49/F$57</f>
        <v>0.50390190124795531</v>
      </c>
      <c r="H49" s="20">
        <f t="shared" ref="H49:H55" si="23">IF(D49=0,"-",+F49/D49)</f>
        <v>247132.91725106101</v>
      </c>
      <c r="J49" s="8"/>
      <c r="N49" s="1"/>
    </row>
    <row r="50" spans="1:14" x14ac:dyDescent="0.2">
      <c r="A50" s="1" t="s">
        <v>6</v>
      </c>
      <c r="B50" s="6">
        <v>853</v>
      </c>
      <c r="C50" s="7">
        <f t="shared" si="20"/>
        <v>9.1223116985894113E-3</v>
      </c>
      <c r="D50" s="6">
        <v>1563</v>
      </c>
      <c r="E50" s="7">
        <f t="shared" si="21"/>
        <v>9.4196915548216409E-3</v>
      </c>
      <c r="F50" s="20">
        <v>2127316500</v>
      </c>
      <c r="G50" s="7">
        <f t="shared" si="22"/>
        <v>2.8191183846429786E-2</v>
      </c>
      <c r="H50" s="20">
        <f t="shared" si="23"/>
        <v>1361047.0249520154</v>
      </c>
      <c r="J50" s="8"/>
      <c r="N50" s="1"/>
    </row>
    <row r="51" spans="1:14" x14ac:dyDescent="0.2">
      <c r="A51" s="1" t="s">
        <v>7</v>
      </c>
      <c r="B51" s="6">
        <v>46</v>
      </c>
      <c r="C51" s="7">
        <f t="shared" si="20"/>
        <v>4.9194177975980411E-4</v>
      </c>
      <c r="D51" s="6">
        <v>63</v>
      </c>
      <c r="E51" s="7">
        <f t="shared" si="21"/>
        <v>3.7968046574137133E-4</v>
      </c>
      <c r="F51" s="20">
        <v>206161000</v>
      </c>
      <c r="G51" s="7">
        <f t="shared" si="22"/>
        <v>2.7320441753560464E-3</v>
      </c>
      <c r="H51" s="20">
        <f t="shared" si="23"/>
        <v>3272396.8253968256</v>
      </c>
      <c r="J51" s="8"/>
      <c r="N51" s="1"/>
    </row>
    <row r="52" spans="1:14" x14ac:dyDescent="0.2">
      <c r="A52" s="1" t="s">
        <v>8</v>
      </c>
      <c r="B52" s="6">
        <v>272</v>
      </c>
      <c r="C52" s="7">
        <f t="shared" si="20"/>
        <v>2.9088731324927544E-3</v>
      </c>
      <c r="D52" s="6">
        <v>594</v>
      </c>
      <c r="E52" s="7">
        <f t="shared" si="21"/>
        <v>3.5798443912757865E-3</v>
      </c>
      <c r="F52" s="20">
        <v>837433000</v>
      </c>
      <c r="G52" s="7">
        <f t="shared" si="22"/>
        <v>1.1097656442784718E-2</v>
      </c>
      <c r="H52" s="20">
        <f t="shared" si="23"/>
        <v>1409819.8653198653</v>
      </c>
      <c r="J52" s="8"/>
      <c r="N52" s="1"/>
    </row>
    <row r="53" spans="1:14" x14ac:dyDescent="0.2">
      <c r="A53" s="1" t="s">
        <v>9</v>
      </c>
      <c r="B53" s="6">
        <v>1923</v>
      </c>
      <c r="C53" s="7">
        <f t="shared" si="20"/>
        <v>2.0565305271263115E-2</v>
      </c>
      <c r="D53" s="6">
        <v>9704</v>
      </c>
      <c r="E53" s="7">
        <f t="shared" si="21"/>
        <v>5.8482845072289957E-2</v>
      </c>
      <c r="F53" s="20">
        <v>33041567907</v>
      </c>
      <c r="G53" s="7">
        <f t="shared" si="22"/>
        <v>0.43786663406245907</v>
      </c>
      <c r="H53" s="20">
        <f t="shared" si="23"/>
        <v>3404943.1066570487</v>
      </c>
      <c r="J53" s="8"/>
      <c r="N53" s="1"/>
    </row>
    <row r="54" spans="1:14" x14ac:dyDescent="0.2">
      <c r="A54" s="1" t="s">
        <v>10</v>
      </c>
      <c r="B54" s="6">
        <v>68</v>
      </c>
      <c r="C54" s="7">
        <f t="shared" si="20"/>
        <v>7.2721828312318859E-4</v>
      </c>
      <c r="D54" s="6">
        <v>127</v>
      </c>
      <c r="E54" s="7">
        <f t="shared" si="21"/>
        <v>7.6538760554212943E-4</v>
      </c>
      <c r="F54" s="20">
        <v>1220871000</v>
      </c>
      <c r="G54" s="7">
        <f t="shared" si="22"/>
        <v>1.6178974221172347E-2</v>
      </c>
      <c r="H54" s="20">
        <f t="shared" si="23"/>
        <v>9613157.4803149607</v>
      </c>
      <c r="J54" s="8"/>
      <c r="N54" s="1"/>
    </row>
    <row r="55" spans="1:14" x14ac:dyDescent="0.2">
      <c r="A55" s="1" t="s">
        <v>11</v>
      </c>
      <c r="B55" s="6">
        <v>11</v>
      </c>
      <c r="C55" s="7">
        <f t="shared" si="20"/>
        <v>1.1763825168169228E-4</v>
      </c>
      <c r="D55" s="6">
        <v>15</v>
      </c>
      <c r="E55" s="7">
        <f t="shared" si="21"/>
        <v>9.0400110890802686E-5</v>
      </c>
      <c r="F55" s="20">
        <v>2385000</v>
      </c>
      <c r="G55" s="7">
        <f t="shared" si="22"/>
        <v>3.1606003842745094E-5</v>
      </c>
      <c r="H55" s="20">
        <f t="shared" si="23"/>
        <v>159000</v>
      </c>
      <c r="J55" s="8"/>
      <c r="N55" s="1"/>
    </row>
    <row r="56" spans="1:14" x14ac:dyDescent="0.2">
      <c r="B56" s="6"/>
      <c r="C56" s="7"/>
      <c r="D56" s="6"/>
      <c r="E56" s="7"/>
      <c r="F56" s="20"/>
      <c r="G56" s="7"/>
      <c r="H56" s="20"/>
      <c r="I56" s="16"/>
    </row>
    <row r="57" spans="1:14" x14ac:dyDescent="0.2">
      <c r="A57" s="9" t="s">
        <v>12</v>
      </c>
      <c r="B57" s="10">
        <f t="shared" ref="B57:G57" si="24">SUM(B49:B55)</f>
        <v>93507</v>
      </c>
      <c r="C57" s="11">
        <f t="shared" si="24"/>
        <v>0.99999999999999989</v>
      </c>
      <c r="D57" s="10">
        <f t="shared" si="24"/>
        <v>165929</v>
      </c>
      <c r="E57" s="11">
        <f t="shared" si="24"/>
        <v>0.99999999999999989</v>
      </c>
      <c r="F57" s="10">
        <f t="shared" si="24"/>
        <v>75460346454</v>
      </c>
      <c r="G57" s="11">
        <f t="shared" si="24"/>
        <v>1</v>
      </c>
      <c r="H57" s="20"/>
    </row>
    <row r="58" spans="1:14" x14ac:dyDescent="0.2">
      <c r="F58" s="1"/>
      <c r="H58" s="1"/>
    </row>
    <row r="59" spans="1:14" x14ac:dyDescent="0.2">
      <c r="A59" s="26"/>
      <c r="B59" s="6"/>
      <c r="C59" s="7"/>
      <c r="F59" s="24"/>
    </row>
    <row r="60" spans="1:14" x14ac:dyDescent="0.2">
      <c r="A60" s="26"/>
      <c r="B60" s="6"/>
      <c r="C60" s="7"/>
    </row>
    <row r="61" spans="1:14" x14ac:dyDescent="0.2">
      <c r="A61" s="26"/>
      <c r="B61" s="6"/>
      <c r="C61" s="7"/>
    </row>
    <row r="62" spans="1:14" x14ac:dyDescent="0.2">
      <c r="A62" s="26"/>
      <c r="B62" s="6"/>
    </row>
    <row r="63" spans="1:14" x14ac:dyDescent="0.2">
      <c r="A63" s="26"/>
      <c r="B63" s="6"/>
      <c r="C63" s="7"/>
    </row>
    <row r="64" spans="1:14" x14ac:dyDescent="0.2">
      <c r="A64" s="26"/>
      <c r="B64" s="6"/>
      <c r="C64" s="7"/>
    </row>
    <row r="65" spans="1:3" x14ac:dyDescent="0.2">
      <c r="A65" s="26"/>
      <c r="B65" s="6"/>
      <c r="C65" s="7"/>
    </row>
  </sheetData>
  <mergeCells count="2">
    <mergeCell ref="A1:H1"/>
    <mergeCell ref="A2:H2"/>
  </mergeCells>
  <phoneticPr fontId="0" type="noConversion"/>
  <hyperlinks>
    <hyperlink ref="A5" location="Definitions!A1" display="Bond" xr:uid="{00000000-0004-0000-0400-000000000000}"/>
    <hyperlink ref="A6:A11" location="Definitions!A1" display="Long Note" xr:uid="{00000000-0004-0000-0400-000001000000}"/>
  </hyperlinks>
  <printOptions horizontalCentered="1"/>
  <pageMargins left="0.75" right="0.75" top="1" bottom="1" header="0.5" footer="0.5"/>
  <pageSetup scale="94" orientation="portrait" r:id="rId1"/>
  <headerFooter alignWithMargins="0">
    <oddFooter>&amp;CPage &amp;P of &amp;N&amp;R&amp;D
&amp;F</oddFooter>
  </headerFooter>
  <rowBreaks count="1" manualBreakCount="1">
    <brk id="3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7:K16"/>
  <sheetViews>
    <sheetView workbookViewId="0"/>
  </sheetViews>
  <sheetFormatPr defaultColWidth="10.6640625" defaultRowHeight="12.75" x14ac:dyDescent="0.2"/>
  <cols>
    <col min="1" max="1" width="10.6640625" style="30" customWidth="1"/>
    <col min="2" max="2" width="14.83203125" style="30" bestFit="1" customWidth="1"/>
    <col min="3" max="16384" width="10.6640625" style="30"/>
  </cols>
  <sheetData>
    <row r="7" spans="2:11" ht="15.75" x14ac:dyDescent="0.25">
      <c r="C7" s="31" t="s">
        <v>33</v>
      </c>
    </row>
    <row r="8" spans="2:11" ht="13.5" thickBot="1" x14ac:dyDescent="0.25"/>
    <row r="9" spans="2:11" x14ac:dyDescent="0.2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x14ac:dyDescent="0.2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x14ac:dyDescent="0.2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x14ac:dyDescent="0.2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x14ac:dyDescent="0.2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x14ac:dyDescent="0.2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x14ac:dyDescent="0.2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 x14ac:dyDescent="0.25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New Issue Chart</vt:lpstr>
      <vt:lpstr>Average Size Chart</vt:lpstr>
      <vt:lpstr>Trades by Sec Type Chart</vt:lpstr>
      <vt:lpstr>New Issue Data</vt:lpstr>
      <vt:lpstr>Trades by Sec Type Data</vt:lpstr>
      <vt:lpstr>Definitions</vt:lpstr>
      <vt:lpstr>'Trades by Sec Type Data'!Print_Area</vt:lpstr>
    </vt:vector>
  </TitlesOfParts>
  <Company>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Wagoner</dc:creator>
  <cp:lastModifiedBy>Frank Davis</cp:lastModifiedBy>
  <cp:lastPrinted>2001-02-08T21:22:29Z</cp:lastPrinted>
  <dcterms:created xsi:type="dcterms:W3CDTF">2000-09-06T18:30:25Z</dcterms:created>
  <dcterms:modified xsi:type="dcterms:W3CDTF">2019-10-04T20:14:02Z</dcterms:modified>
</cp:coreProperties>
</file>