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<sst xmlns="http://schemas.openxmlformats.org/spreadsheetml/2006/main" count="117" uniqueCount="50">
  <si>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</si>
  <si>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</si>
  <si>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</si>
  <si>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</si>
  <si>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</si>
  <si>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</si>
  <si>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</si>
  <si>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</si>
  <si>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</si>
  <si>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</si>
  <si>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</si>
  <si>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</si>
  <si>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</si>
  <si>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</si>
  <si>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</si>
  <si>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</si>
  <si>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</si>
  <si>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</si>
  <si>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</si>
  <si>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</si>
  <si>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</si>
  <si>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</si>
  <si>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</si>
  <si>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</si>
  <si>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</si>
  <si>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</si>
  <si>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</si>
  <si>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</si>
  <si>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</si>
  <si>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</si>
  <si>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</si>
  <si>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</si>
  <si>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</si>
  <si>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</si>
  <si>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</si>
  <si>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</si>
  <si>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</si>
  <si>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</si>
  <si>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</si>
  <si>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</si>
  <si>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</si>
  <si>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</si>
  <si>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</si>
  <si>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</si>
  <si>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</si>
  <si>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</si>
  <si>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</si>
  <si>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</si>
  <si>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</si>
  <si>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December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</si>
</sst>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8.75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15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5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59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59" applyNumberFormat="1" applyFont="1" applyAlignment="1">
      <alignment horizontal="center"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10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5" fillId="0" borderId="0" xfId="52" applyAlignment="1" applyProtection="1">
      <alignment/>
      <protection/>
    </xf>
    <xf numFmtId="0" fontId="3" fillId="0" borderId="29" xfId="56" applyFont="1" applyBorder="1">
      <alignment/>
      <protection/>
    </xf>
    <xf numFmtId="0" fontId="3" fillId="0" borderId="15" xfId="56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770140</c:v>
                </c:pt>
                <c:pt idx="1">
                  <c:v>93740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863880</c:v>
                </c:pt>
                <c:pt idx="1">
                  <c:v>3784</c:v>
                </c:pt>
                <c:pt idx="2">
                  <c:v>617</c:v>
                </c:pt>
                <c:pt idx="3">
                  <c:v>1430</c:v>
                </c:pt>
                <c:pt idx="4">
                  <c:v>14536</c:v>
                </c:pt>
                <c:pt idx="5">
                  <c:v>916</c:v>
                </c:pt>
                <c:pt idx="6">
                  <c:v>347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19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25"/>
          <c:y val="0.172"/>
          <c:w val="0.438"/>
          <c:h val="0.6132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134296323325</c:v>
                </c:pt>
                <c:pt idx="1">
                  <c:v>3763667178</c:v>
                </c:pt>
                <c:pt idx="2">
                  <c:v>2278910581</c:v>
                </c:pt>
                <c:pt idx="3">
                  <c:v>1284539699</c:v>
                </c:pt>
                <c:pt idx="4">
                  <c:v>76489441744</c:v>
                </c:pt>
                <c:pt idx="5">
                  <c:v>13952991000</c:v>
                </c:pt>
                <c:pt idx="6">
                  <c:v>531109399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100687506733</c:v>
                </c:pt>
                <c:pt idx="1">
                  <c:v>33608816592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325"/>
          <c:w val="0.9612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155457.15067486226</c:v>
                </c:pt>
                <c:pt idx="1">
                  <c:v>130369.90259216263</c:v>
                </c:pt>
                <c:pt idx="2">
                  <c:v>167650.18778640922</c:v>
                </c:pt>
                <c:pt idx="3">
                  <c:v>155023.35983946244</c:v>
                </c:pt>
                <c:pt idx="4">
                  <c:v>191933.86791437666</c:v>
                </c:pt>
              </c:numCache>
            </c:numRef>
          </c:val>
        </c:ser>
        <c:axId val="3976884"/>
        <c:axId val="35791957"/>
      </c:barChart>
      <c:catAx>
        <c:axId val="397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791957"/>
        <c:crosses val="autoZero"/>
        <c:auto val="1"/>
        <c:lblOffset val="100"/>
        <c:tickLblSkip val="1"/>
        <c:noMultiLvlLbl val="0"/>
      </c:catAx>
      <c:valAx>
        <c:axId val="35791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76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85"/>
          <c:y val="0.1195"/>
          <c:w val="0.986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15232522.925764192</c:v>
                </c:pt>
                <c:pt idx="1">
                  <c:v>1862051.282051282</c:v>
                </c:pt>
                <c:pt idx="2">
                  <c:v>15827104.903078677</c:v>
                </c:pt>
                <c:pt idx="3">
                  <c:v>16202629.679144384</c:v>
                </c:pt>
                <c:pt idx="4">
                  <c:v>13649643.410852714</c:v>
                </c:pt>
              </c:numCache>
            </c:numRef>
          </c:val>
        </c:ser>
        <c:axId val="53692158"/>
        <c:axId val="13467375"/>
      </c:barChart>
      <c:catAx>
        <c:axId val="5369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467375"/>
        <c:crosses val="autoZero"/>
        <c:auto val="1"/>
        <c:lblOffset val="100"/>
        <c:tickLblSkip val="1"/>
        <c:noMultiLvlLbl val="0"/>
      </c:catAx>
      <c:valAx>
        <c:axId val="13467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692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75"/>
          <c:w val="0.973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994626.6326638478</c:v>
                </c:pt>
                <c:pt idx="1">
                  <c:v>671064.641025641</c:v>
                </c:pt>
                <c:pt idx="2">
                  <c:v>1073417.1143608282</c:v>
                </c:pt>
                <c:pt idx="3">
                  <c:v>1029252.5834021469</c:v>
                </c:pt>
                <c:pt idx="4">
                  <c:v>1245665.8969404188</c:v>
                </c:pt>
              </c:numCache>
            </c:numRef>
          </c:val>
        </c:ser>
        <c:axId val="54097512"/>
        <c:axId val="17115561"/>
      </c:barChart>
      <c:catAx>
        <c:axId val="5409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115561"/>
        <c:crosses val="autoZero"/>
        <c:auto val="1"/>
        <c:lblOffset val="100"/>
        <c:tickLblSkip val="1"/>
        <c:noMultiLvlLbl val="0"/>
      </c:catAx>
      <c:valAx>
        <c:axId val="1711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097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3693534.166936791</c:v>
                </c:pt>
                <c:pt idx="1">
                  <c:v>1757064.505050505</c:v>
                </c:pt>
                <c:pt idx="2">
                  <c:v>4063631.6505791508</c:v>
                </c:pt>
                <c:pt idx="3">
                  <c:v>4001871.0369609855</c:v>
                </c:pt>
                <c:pt idx="4">
                  <c:v>5033870.9677419355</c:v>
                </c:pt>
              </c:numCache>
            </c:numRef>
          </c:val>
        </c:ser>
        <c:axId val="19822322"/>
        <c:axId val="44183171"/>
      </c:barChart>
      <c:catAx>
        <c:axId val="19822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183171"/>
        <c:crosses val="autoZero"/>
        <c:auto val="1"/>
        <c:lblOffset val="100"/>
        <c:tickLblSkip val="1"/>
        <c:noMultiLvlLbl val="0"/>
      </c:catAx>
      <c:valAx>
        <c:axId val="44183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822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25"/>
          <c:w val="0.973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898279.5097902098</c:v>
                </c:pt>
                <c:pt idx="1">
                  <c:v>398715.8965517241</c:v>
                </c:pt>
                <c:pt idx="2">
                  <c:v>1025361.4815789474</c:v>
                </c:pt>
                <c:pt idx="3">
                  <c:v>1229353.5353535353</c:v>
                </c:pt>
                <c:pt idx="4">
                  <c:v>709105.3445190156</c:v>
                </c:pt>
              </c:numCache>
            </c:numRef>
          </c:val>
        </c:ser>
        <c:axId val="62104220"/>
        <c:axId val="22067069"/>
      </c:barChart>
      <c:catAx>
        <c:axId val="6210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067069"/>
        <c:crosses val="autoZero"/>
        <c:auto val="1"/>
        <c:lblOffset val="100"/>
        <c:tickLblSkip val="1"/>
        <c:noMultiLvlLbl val="0"/>
      </c:catAx>
      <c:valAx>
        <c:axId val="22067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104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6"/>
          <c:w val="0.977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5262069.465052284</c:v>
                </c:pt>
                <c:pt idx="1">
                  <c:v>3230863.787375415</c:v>
                </c:pt>
                <c:pt idx="2">
                  <c:v>5496661.172895404</c:v>
                </c:pt>
                <c:pt idx="3">
                  <c:v>6189180.96196319</c:v>
                </c:pt>
                <c:pt idx="4">
                  <c:v>4803184.1302411305</c:v>
                </c:pt>
              </c:numCache>
            </c:numRef>
          </c:val>
        </c:ser>
        <c:axId val="64385894"/>
        <c:axId val="42602135"/>
      </c:barChart>
      <c:catAx>
        <c:axId val="6438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602135"/>
        <c:crosses val="autoZero"/>
        <c:auto val="1"/>
        <c:lblOffset val="100"/>
        <c:tickLblSkip val="1"/>
        <c:noMultiLvlLbl val="0"/>
      </c:catAx>
      <c:valAx>
        <c:axId val="42602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385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116757</c:v>
                </c:pt>
                <c:pt idx="1">
                  <c:v>1283</c:v>
                </c:pt>
                <c:pt idx="2">
                  <c:v>252</c:v>
                </c:pt>
                <c:pt idx="3">
                  <c:v>182</c:v>
                </c:pt>
                <c:pt idx="4">
                  <c:v>2278</c:v>
                </c:pt>
                <c:pt idx="5">
                  <c:v>575</c:v>
                </c:pt>
                <c:pt idx="6">
                  <c:v>111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0.2915</cdr:y>
    </cdr:from>
    <cdr:to>
      <cdr:x>0.45975</cdr:x>
      <cdr:y>0.2915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09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0.42375</cdr:x>
      <cdr:y>0.0105</cdr:y>
    </cdr:from>
    <cdr:to>
      <cdr:x>0.54875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fec1184c-a0bf-4547-9c5e-b9f1ee2f6718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863,880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0.45975</cdr:x>
      <cdr:y>0.112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0.705</cdr:x>
      <cdr:y>0.21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1914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8232d213-87d7-4146-97b0-9ec723844ff0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$134.30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0.06025</cdr:y>
    </cdr:from>
    <cdr:to>
      <cdr:x>0.451</cdr:x>
      <cdr:y>0.06025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0.41025</cdr:x>
      <cdr:y>-0.01775</cdr:y>
    </cdr:from>
    <cdr:to>
      <cdr:x>0.62825</cdr:x>
      <cdr:y>0.09975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56f1a8f0-138b-4c8e-a0ec-dd776e437eaa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121,438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</cdr:y>
    </cdr:from>
    <cdr:to>
      <cdr:x>0.451</cdr:x>
      <cdr:y>0.06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0.6525</cdr:x>
      <cdr:y>0.1055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3d56d2a9-4414-466e-abea-3a7a10f99932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885,510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0.01275</cdr:y>
    </cdr:from>
    <cdr:to>
      <cdr:x>0.425</cdr:x>
      <cdr:y>0.01275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6222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0.40875</cdr:x>
      <cdr:y>-0.01725</cdr:y>
    </cdr:from>
    <cdr:to>
      <cdr:x>0.7215</cdr:x>
      <cdr:y>0.07475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66975" y="-47624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e736c66e-4e86-4a33-86fd-e51258271bf5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$232,596,982,926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1" sqref="A1:M1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3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4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770140</v>
      </c>
      <c r="C6" s="7">
        <f>B6/B$9</f>
        <v>0.8914895587350095</v>
      </c>
      <c r="D6" s="14">
        <v>100687506733</v>
      </c>
      <c r="E6" s="7">
        <f>D6/D$9</f>
        <v>0.7497413498754844</v>
      </c>
    </row>
    <row r="7" spans="1:5" ht="12.75">
      <c r="A7" s="1" t="s">
        <v>30</v>
      </c>
      <c r="B7" s="6">
        <v>93740</v>
      </c>
      <c r="C7" s="7">
        <f>B7/B$9</f>
        <v>0.10851044126499051</v>
      </c>
      <c r="D7" s="14">
        <v>33608816592</v>
      </c>
      <c r="E7" s="7">
        <f>D7/D$9</f>
        <v>0.2502586501245156</v>
      </c>
    </row>
    <row r="9" spans="1:7" ht="12.75">
      <c r="A9" s="9" t="s">
        <v>12</v>
      </c>
      <c r="B9" s="10">
        <f>SUM(B6:B7)</f>
        <v>863880</v>
      </c>
      <c r="C9" s="29">
        <f>SUM(C6:C7)</f>
        <v>1</v>
      </c>
      <c r="D9" s="15">
        <f>SUM(D6:D7)</f>
        <v>134296323325</v>
      </c>
      <c r="E9" s="29">
        <f>SUM(E6:E7)</f>
        <v>1</v>
      </c>
      <c r="G9" s="54">
        <f>+D9/1000000000</f>
        <v>134.296323325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34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116757</v>
      </c>
      <c r="C5" s="7">
        <f>B5/B$13</f>
        <v>0.9614535812513382</v>
      </c>
      <c r="D5" s="6">
        <v>863880</v>
      </c>
      <c r="E5" s="7">
        <f>D5/D$13</f>
        <v>0.9755733983805942</v>
      </c>
      <c r="F5" s="14">
        <v>134296323325</v>
      </c>
      <c r="G5" s="7">
        <f>F5/F$13</f>
        <v>0.5773777528650316</v>
      </c>
      <c r="H5" s="14">
        <f>IF(D5=0,"-",+F5/D5)</f>
        <v>155457.15067486226</v>
      </c>
      <c r="I5" s="25"/>
    </row>
    <row r="6" spans="1:8" ht="12.75">
      <c r="A6" s="51" t="s">
        <v>6</v>
      </c>
      <c r="B6" s="6">
        <v>1283</v>
      </c>
      <c r="C6" s="7">
        <f aca="true" t="shared" si="0" ref="C6:C11">B6/B$13</f>
        <v>0.010565062006950048</v>
      </c>
      <c r="D6" s="6">
        <v>3784</v>
      </c>
      <c r="E6" s="7">
        <f aca="true" t="shared" si="1" ref="E6:E11">D6/D$13</f>
        <v>0.004273243667491051</v>
      </c>
      <c r="F6" s="14">
        <v>3763667178</v>
      </c>
      <c r="G6" s="7">
        <f aca="true" t="shared" si="2" ref="G6:G11">F6/F$13</f>
        <v>0.016181066197223197</v>
      </c>
      <c r="H6" s="14">
        <f aca="true" t="shared" si="3" ref="H6:H11">IF(D6=0,"-",+F6/D6)</f>
        <v>994626.6326638478</v>
      </c>
    </row>
    <row r="7" spans="1:8" ht="12.75">
      <c r="A7" s="51" t="s">
        <v>7</v>
      </c>
      <c r="B7" s="6">
        <v>252</v>
      </c>
      <c r="C7" s="7">
        <f t="shared" si="0"/>
        <v>0.002075132989673743</v>
      </c>
      <c r="D7" s="6">
        <v>617</v>
      </c>
      <c r="E7" s="7">
        <f t="shared" si="1"/>
        <v>0.0006967736106876264</v>
      </c>
      <c r="F7" s="14">
        <v>2278910581</v>
      </c>
      <c r="G7" s="7">
        <f t="shared" si="2"/>
        <v>0.009797679025462804</v>
      </c>
      <c r="H7" s="14">
        <f t="shared" si="3"/>
        <v>3693534.166936791</v>
      </c>
    </row>
    <row r="8" spans="1:8" ht="12.75">
      <c r="A8" s="51" t="s">
        <v>8</v>
      </c>
      <c r="B8" s="6">
        <v>182</v>
      </c>
      <c r="C8" s="7">
        <f t="shared" si="0"/>
        <v>0.0014987071592088145</v>
      </c>
      <c r="D8" s="6">
        <v>1430</v>
      </c>
      <c r="E8" s="7">
        <f t="shared" si="1"/>
        <v>0.0016148885952727806</v>
      </c>
      <c r="F8" s="14">
        <v>1284539699</v>
      </c>
      <c r="G8" s="7">
        <f t="shared" si="2"/>
        <v>0.005522598284985804</v>
      </c>
      <c r="H8" s="14">
        <f t="shared" si="3"/>
        <v>898279.5097902098</v>
      </c>
    </row>
    <row r="9" spans="1:8" ht="12.75">
      <c r="A9" s="51" t="s">
        <v>9</v>
      </c>
      <c r="B9" s="6">
        <v>2278</v>
      </c>
      <c r="C9" s="7">
        <f t="shared" si="0"/>
        <v>0.018758543454272962</v>
      </c>
      <c r="D9" s="6">
        <v>14536</v>
      </c>
      <c r="E9" s="7">
        <f t="shared" si="1"/>
        <v>0.016415399035584012</v>
      </c>
      <c r="F9" s="14">
        <v>76489441744</v>
      </c>
      <c r="G9" s="7">
        <f t="shared" si="2"/>
        <v>0.32884967286241573</v>
      </c>
      <c r="H9" s="14">
        <f t="shared" si="3"/>
        <v>5262069.465052284</v>
      </c>
    </row>
    <row r="10" spans="1:8" ht="12.75">
      <c r="A10" s="51" t="s">
        <v>10</v>
      </c>
      <c r="B10" s="6">
        <v>575</v>
      </c>
      <c r="C10" s="7">
        <f t="shared" si="0"/>
        <v>0.004734926464533342</v>
      </c>
      <c r="D10" s="6">
        <v>916</v>
      </c>
      <c r="E10" s="7">
        <f t="shared" si="1"/>
        <v>0.0010344321351537533</v>
      </c>
      <c r="F10" s="14">
        <v>13952991000</v>
      </c>
      <c r="G10" s="7">
        <f t="shared" si="2"/>
        <v>0.0599878417358453</v>
      </c>
      <c r="H10" s="14">
        <f t="shared" si="3"/>
        <v>15232522.925764192</v>
      </c>
    </row>
    <row r="11" spans="1:8" ht="12.75">
      <c r="A11" s="51" t="s">
        <v>11</v>
      </c>
      <c r="B11" s="6">
        <v>111</v>
      </c>
      <c r="C11" s="7">
        <f t="shared" si="0"/>
        <v>0.0009140466740229582</v>
      </c>
      <c r="D11" s="6">
        <v>347</v>
      </c>
      <c r="E11" s="7">
        <f t="shared" si="1"/>
        <v>0.0003918645752165419</v>
      </c>
      <c r="F11" s="14">
        <v>531109399</v>
      </c>
      <c r="G11" s="7">
        <f t="shared" si="2"/>
        <v>0.0022833890290355607</v>
      </c>
      <c r="H11" s="14">
        <f t="shared" si="3"/>
        <v>1530574.636887608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121438</v>
      </c>
      <c r="C13" s="11">
        <f t="shared" si="4"/>
        <v>1.0000000000000002</v>
      </c>
      <c r="D13" s="10">
        <f t="shared" si="4"/>
        <v>885510</v>
      </c>
      <c r="E13" s="12">
        <f t="shared" si="4"/>
        <v>1</v>
      </c>
      <c r="F13" s="15">
        <f t="shared" si="4"/>
        <v>232596982926</v>
      </c>
      <c r="G13" s="12">
        <f t="shared" si="4"/>
        <v>0.9999999999999999</v>
      </c>
      <c r="H13" s="15">
        <f>F13/D13</f>
        <v>262670.08043500356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70527</v>
      </c>
      <c r="C16" s="7">
        <f aca="true" t="shared" si="5" ref="C16:C22">B16/B$24</f>
        <v>0.985151557480095</v>
      </c>
      <c r="D16" s="6">
        <v>282544</v>
      </c>
      <c r="E16" s="7">
        <f aca="true" t="shared" si="6" ref="E16:E22">D16/D$24</f>
        <v>0.9903122239825031</v>
      </c>
      <c r="F16" s="20">
        <v>36835233758</v>
      </c>
      <c r="G16" s="7">
        <f aca="true" t="shared" si="7" ref="G16:G22">F16/F$24</f>
        <v>0.8652574205642438</v>
      </c>
      <c r="H16" s="20">
        <f aca="true" t="shared" si="8" ref="H16:H22">IF(D16=0,"-",+F16/D16)</f>
        <v>130369.90259216263</v>
      </c>
      <c r="J16" s="8"/>
      <c r="M16" s="1"/>
      <c r="N16" s="1"/>
    </row>
    <row r="17" spans="1:14" ht="12.75">
      <c r="A17" s="1" t="s">
        <v>6</v>
      </c>
      <c r="B17" s="6">
        <v>428</v>
      </c>
      <c r="C17" s="7">
        <f t="shared" si="5"/>
        <v>0.005978488615728454</v>
      </c>
      <c r="D17" s="6">
        <v>741</v>
      </c>
      <c r="E17" s="7">
        <f t="shared" si="6"/>
        <v>0.0025971932087428323</v>
      </c>
      <c r="F17" s="20">
        <v>497258899</v>
      </c>
      <c r="G17" s="7">
        <f t="shared" si="7"/>
        <v>0.01168058156296921</v>
      </c>
      <c r="H17" s="20">
        <f t="shared" si="8"/>
        <v>671064.641025641</v>
      </c>
      <c r="J17" s="8"/>
      <c r="M17" s="1"/>
      <c r="N17" s="1"/>
    </row>
    <row r="18" spans="1:14" ht="12.75">
      <c r="A18" s="1" t="s">
        <v>7</v>
      </c>
      <c r="B18" s="6">
        <v>67</v>
      </c>
      <c r="C18" s="7">
        <f t="shared" si="5"/>
        <v>0.0009358849001257159</v>
      </c>
      <c r="D18" s="6">
        <v>99</v>
      </c>
      <c r="E18" s="7">
        <f t="shared" si="6"/>
        <v>0.0003469934246498521</v>
      </c>
      <c r="F18" s="20">
        <v>173949386</v>
      </c>
      <c r="G18" s="7">
        <f t="shared" si="7"/>
        <v>0.004086060591549945</v>
      </c>
      <c r="H18" s="20">
        <f t="shared" si="8"/>
        <v>1757064.505050505</v>
      </c>
      <c r="J18" s="8"/>
      <c r="M18" s="1"/>
      <c r="N18" s="1"/>
    </row>
    <row r="19" spans="1:14" ht="12.75">
      <c r="A19" s="1" t="s">
        <v>8</v>
      </c>
      <c r="B19" s="6">
        <v>88</v>
      </c>
      <c r="C19" s="7">
        <f t="shared" si="5"/>
        <v>0.0012292219583740745</v>
      </c>
      <c r="D19" s="6">
        <v>290</v>
      </c>
      <c r="E19" s="7">
        <f t="shared" si="6"/>
        <v>0.0010164453853379505</v>
      </c>
      <c r="F19" s="20">
        <v>115627610</v>
      </c>
      <c r="G19" s="7">
        <f t="shared" si="7"/>
        <v>0.0027160855889201375</v>
      </c>
      <c r="H19" s="20">
        <f t="shared" si="8"/>
        <v>398715.8965517241</v>
      </c>
      <c r="J19" s="8"/>
      <c r="M19" s="1"/>
      <c r="N19" s="1"/>
    </row>
    <row r="20" spans="1:14" ht="12.75">
      <c r="A20" s="1" t="s">
        <v>9</v>
      </c>
      <c r="B20" s="6">
        <v>419</v>
      </c>
      <c r="C20" s="7">
        <f t="shared" si="5"/>
        <v>0.005852772733622014</v>
      </c>
      <c r="D20" s="6">
        <v>1505</v>
      </c>
      <c r="E20" s="7">
        <f t="shared" si="6"/>
        <v>0.005275001051495226</v>
      </c>
      <c r="F20" s="20">
        <v>4862450000</v>
      </c>
      <c r="G20" s="7">
        <f t="shared" si="7"/>
        <v>0.11421865739372043</v>
      </c>
      <c r="H20" s="20">
        <f t="shared" si="8"/>
        <v>3230863.787375415</v>
      </c>
      <c r="J20" s="8"/>
      <c r="M20" s="1"/>
      <c r="N20" s="1"/>
    </row>
    <row r="21" spans="1:14" ht="12.75">
      <c r="A21" s="1" t="s">
        <v>10</v>
      </c>
      <c r="B21" s="6">
        <v>20</v>
      </c>
      <c r="C21" s="7">
        <f t="shared" si="5"/>
        <v>0.0002793686269031988</v>
      </c>
      <c r="D21" s="6">
        <v>39</v>
      </c>
      <c r="E21" s="7">
        <f t="shared" si="6"/>
        <v>0.00013669437940751748</v>
      </c>
      <c r="F21" s="20">
        <v>72620000</v>
      </c>
      <c r="G21" s="7">
        <f t="shared" si="7"/>
        <v>0.0017058394224993528</v>
      </c>
      <c r="H21" s="20">
        <f t="shared" si="8"/>
        <v>1862051.282051282</v>
      </c>
      <c r="J21" s="8"/>
      <c r="M21" s="1"/>
      <c r="N21" s="1"/>
    </row>
    <row r="22" spans="1:14" ht="12.75">
      <c r="A22" s="1" t="s">
        <v>11</v>
      </c>
      <c r="B22" s="6">
        <v>41</v>
      </c>
      <c r="C22" s="7">
        <f t="shared" si="5"/>
        <v>0.0005727056851515575</v>
      </c>
      <c r="D22" s="6">
        <v>90</v>
      </c>
      <c r="E22" s="7">
        <f t="shared" si="6"/>
        <v>0.0003154485678635019</v>
      </c>
      <c r="F22" s="20">
        <v>14276532</v>
      </c>
      <c r="G22" s="7">
        <f t="shared" si="7"/>
        <v>0.0003353548760971293</v>
      </c>
      <c r="H22" s="20">
        <f t="shared" si="8"/>
        <v>158628.13333333333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71590</v>
      </c>
      <c r="C24" s="11">
        <f t="shared" si="9"/>
        <v>1.0000000000000002</v>
      </c>
      <c r="D24" s="10">
        <f t="shared" si="9"/>
        <v>285308</v>
      </c>
      <c r="E24" s="11">
        <f t="shared" si="9"/>
        <v>1</v>
      </c>
      <c r="F24" s="21">
        <f t="shared" si="9"/>
        <v>42571416185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116484</v>
      </c>
      <c r="C27" s="7">
        <f>B27/B$35</f>
        <v>0.9614778251933538</v>
      </c>
      <c r="D27" s="6">
        <v>581336</v>
      </c>
      <c r="E27" s="7">
        <f>D27/D$35</f>
        <v>0.9685672490261612</v>
      </c>
      <c r="F27" s="20">
        <v>97461089567</v>
      </c>
      <c r="G27" s="7">
        <f>F27/F$35</f>
        <v>0.512884088380786</v>
      </c>
      <c r="H27" s="20">
        <f aca="true" t="shared" si="10" ref="H27:H33">IF(D27=0,"-",+F27/D27)</f>
        <v>167650.18778640922</v>
      </c>
      <c r="J27" s="8"/>
    </row>
    <row r="28" spans="1:10" ht="12.75">
      <c r="A28" s="1" t="s">
        <v>6</v>
      </c>
      <c r="B28" s="6">
        <v>1278</v>
      </c>
      <c r="C28" s="7">
        <f aca="true" t="shared" si="11" ref="C28:C33">B28/B$35</f>
        <v>0.01054881924210283</v>
      </c>
      <c r="D28" s="6">
        <v>3043</v>
      </c>
      <c r="E28" s="7">
        <f aca="true" t="shared" si="12" ref="E28:E33">D28/D$35</f>
        <v>0.00506995978020733</v>
      </c>
      <c r="F28" s="20">
        <v>3266408279</v>
      </c>
      <c r="G28" s="7">
        <f aca="true" t="shared" si="13" ref="G28:G33">F28/F$35</f>
        <v>0.017189309496716466</v>
      </c>
      <c r="H28" s="20">
        <f t="shared" si="10"/>
        <v>1073417.1143608282</v>
      </c>
      <c r="J28" s="8"/>
    </row>
    <row r="29" spans="1:10" ht="12.75">
      <c r="A29" s="1" t="s">
        <v>7</v>
      </c>
      <c r="B29" s="6">
        <v>249</v>
      </c>
      <c r="C29" s="7">
        <f t="shared" si="11"/>
        <v>0.002055286378156185</v>
      </c>
      <c r="D29" s="6">
        <v>518</v>
      </c>
      <c r="E29" s="7">
        <f t="shared" si="12"/>
        <v>0.0008630427755988817</v>
      </c>
      <c r="F29" s="20">
        <v>2104961195</v>
      </c>
      <c r="G29" s="7">
        <f t="shared" si="13"/>
        <v>0.011077252556594178</v>
      </c>
      <c r="H29" s="20">
        <f t="shared" si="10"/>
        <v>4063631.6505791508</v>
      </c>
      <c r="J29" s="8"/>
    </row>
    <row r="30" spans="1:10" ht="12.75">
      <c r="A30" s="1" t="s">
        <v>8</v>
      </c>
      <c r="B30" s="6">
        <v>182</v>
      </c>
      <c r="C30" s="7">
        <f t="shared" si="11"/>
        <v>0.0015022575133511074</v>
      </c>
      <c r="D30" s="6">
        <v>1140</v>
      </c>
      <c r="E30" s="7">
        <f t="shared" si="12"/>
        <v>0.0018993605486152996</v>
      </c>
      <c r="F30" s="20">
        <v>1168912089</v>
      </c>
      <c r="G30" s="7">
        <f t="shared" si="13"/>
        <v>0.006151341153967968</v>
      </c>
      <c r="H30" s="20">
        <f t="shared" si="10"/>
        <v>1025361.4815789474</v>
      </c>
      <c r="J30" s="8"/>
    </row>
    <row r="31" spans="1:10" ht="12.75">
      <c r="A31" s="1" t="s">
        <v>9</v>
      </c>
      <c r="B31" s="6">
        <v>2272</v>
      </c>
      <c r="C31" s="7">
        <f t="shared" si="11"/>
        <v>0.018753456430405033</v>
      </c>
      <c r="D31" s="6">
        <v>13031</v>
      </c>
      <c r="E31" s="7">
        <f t="shared" si="12"/>
        <v>0.02171102395526839</v>
      </c>
      <c r="F31" s="20">
        <v>71626991744</v>
      </c>
      <c r="G31" s="7">
        <f t="shared" si="13"/>
        <v>0.3769334462326628</v>
      </c>
      <c r="H31" s="20">
        <f t="shared" si="10"/>
        <v>5496661.172895404</v>
      </c>
      <c r="J31" s="8"/>
    </row>
    <row r="32" spans="1:10" ht="12.75">
      <c r="A32" s="1" t="s">
        <v>10</v>
      </c>
      <c r="B32" s="6">
        <v>575</v>
      </c>
      <c r="C32" s="7">
        <f t="shared" si="11"/>
        <v>0.004746143242730146</v>
      </c>
      <c r="D32" s="6">
        <v>877</v>
      </c>
      <c r="E32" s="7">
        <f t="shared" si="12"/>
        <v>0.0014611747378382612</v>
      </c>
      <c r="F32" s="20">
        <v>13880371000</v>
      </c>
      <c r="G32" s="7">
        <f t="shared" si="13"/>
        <v>0.07304475517717356</v>
      </c>
      <c r="H32" s="20">
        <f t="shared" si="10"/>
        <v>15827104.903078677</v>
      </c>
      <c r="J32" s="8"/>
    </row>
    <row r="33" spans="1:10" ht="12.75">
      <c r="A33" s="1" t="s">
        <v>11</v>
      </c>
      <c r="B33" s="6">
        <v>111</v>
      </c>
      <c r="C33" s="7">
        <f t="shared" si="11"/>
        <v>0.00091621199990095</v>
      </c>
      <c r="D33" s="6">
        <v>257</v>
      </c>
      <c r="E33" s="7">
        <f t="shared" si="12"/>
        <v>0.0004281891763106421</v>
      </c>
      <c r="F33" s="20">
        <v>516832867</v>
      </c>
      <c r="G33" s="7">
        <f t="shared" si="13"/>
        <v>0.002719807002098986</v>
      </c>
      <c r="H33" s="20">
        <f t="shared" si="10"/>
        <v>2011022.8287937744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121151</v>
      </c>
      <c r="C35" s="11">
        <f t="shared" si="14"/>
        <v>1</v>
      </c>
      <c r="D35" s="10">
        <f t="shared" si="14"/>
        <v>600202</v>
      </c>
      <c r="E35" s="11">
        <f t="shared" si="14"/>
        <v>0.9999999999999999</v>
      </c>
      <c r="F35" s="21">
        <f t="shared" si="14"/>
        <v>190025566741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107370</v>
      </c>
      <c r="C38" s="7">
        <f aca="true" t="shared" si="15" ref="C38:C44">B38/B$46</f>
        <v>0.9611063867878082</v>
      </c>
      <c r="D38" s="6">
        <v>382465</v>
      </c>
      <c r="E38" s="7">
        <f aca="true" t="shared" si="16" ref="E38:E44">D38/D$46</f>
        <v>0.9720210229900832</v>
      </c>
      <c r="F38" s="20">
        <v>59291009321</v>
      </c>
      <c r="G38" s="7">
        <f aca="true" t="shared" si="17" ref="G38:G44">F38/F$46</f>
        <v>0.5046328219984966</v>
      </c>
      <c r="H38" s="20">
        <f aca="true" t="shared" si="18" ref="H38:H44">IF(D38=0,"-",+F38/D38)</f>
        <v>155023.35983946244</v>
      </c>
      <c r="J38" s="8"/>
      <c r="N38" s="1"/>
    </row>
    <row r="39" spans="1:14" ht="12.75">
      <c r="A39" s="1" t="s">
        <v>6</v>
      </c>
      <c r="B39" s="6">
        <v>1254</v>
      </c>
      <c r="C39" s="7">
        <f t="shared" si="15"/>
        <v>0.011224992167569262</v>
      </c>
      <c r="D39" s="6">
        <v>2422</v>
      </c>
      <c r="E39" s="7">
        <f t="shared" si="16"/>
        <v>0.006155425771461393</v>
      </c>
      <c r="F39" s="20">
        <v>2492849757</v>
      </c>
      <c r="G39" s="7">
        <f t="shared" si="17"/>
        <v>0.021216940343898323</v>
      </c>
      <c r="H39" s="20">
        <f t="shared" si="18"/>
        <v>1029252.5834021469</v>
      </c>
      <c r="J39" s="8"/>
      <c r="N39" s="1"/>
    </row>
    <row r="40" spans="1:14" ht="12.75">
      <c r="A40" s="1" t="s">
        <v>7</v>
      </c>
      <c r="B40" s="6">
        <v>248</v>
      </c>
      <c r="C40" s="7">
        <f t="shared" si="15"/>
        <v>0.0022199346551492636</v>
      </c>
      <c r="D40" s="6">
        <v>487</v>
      </c>
      <c r="E40" s="7">
        <f t="shared" si="16"/>
        <v>0.0012376929606530546</v>
      </c>
      <c r="F40" s="20">
        <v>1948911195</v>
      </c>
      <c r="G40" s="7">
        <f t="shared" si="17"/>
        <v>0.016587414642121406</v>
      </c>
      <c r="H40" s="20">
        <f t="shared" si="18"/>
        <v>4001871.0369609855</v>
      </c>
      <c r="J40" s="8"/>
      <c r="N40" s="1"/>
    </row>
    <row r="41" spans="1:14" ht="12.75">
      <c r="A41" s="1" t="s">
        <v>8</v>
      </c>
      <c r="B41" s="6">
        <v>171</v>
      </c>
      <c r="C41" s="7">
        <f t="shared" si="15"/>
        <v>0.001530680750123081</v>
      </c>
      <c r="D41" s="6">
        <v>693</v>
      </c>
      <c r="E41" s="7">
        <f t="shared" si="16"/>
        <v>0.0017612345415453118</v>
      </c>
      <c r="F41" s="20">
        <v>851942000</v>
      </c>
      <c r="G41" s="7">
        <f t="shared" si="17"/>
        <v>0.00725097954247125</v>
      </c>
      <c r="H41" s="20">
        <f t="shared" si="18"/>
        <v>1229353.5353535353</v>
      </c>
      <c r="J41" s="8"/>
      <c r="N41" s="1"/>
    </row>
    <row r="42" spans="1:14" ht="12.75">
      <c r="A42" s="1" t="s">
        <v>9</v>
      </c>
      <c r="B42" s="6">
        <v>2007</v>
      </c>
      <c r="C42" s="7">
        <f t="shared" si="15"/>
        <v>0.01796535827776037</v>
      </c>
      <c r="D42" s="6">
        <v>6520</v>
      </c>
      <c r="E42" s="7">
        <f t="shared" si="16"/>
        <v>0.01657034518163843</v>
      </c>
      <c r="F42" s="20">
        <v>40353459872</v>
      </c>
      <c r="G42" s="7">
        <f t="shared" si="17"/>
        <v>0.3434530895293418</v>
      </c>
      <c r="H42" s="20">
        <f t="shared" si="18"/>
        <v>6189180.96196319</v>
      </c>
      <c r="J42" s="8"/>
      <c r="N42" s="1"/>
    </row>
    <row r="43" spans="1:14" ht="12.75">
      <c r="A43" s="1" t="s">
        <v>10</v>
      </c>
      <c r="B43" s="6">
        <v>574</v>
      </c>
      <c r="C43" s="7">
        <f t="shared" si="15"/>
        <v>0.005138074564740635</v>
      </c>
      <c r="D43" s="6">
        <v>748</v>
      </c>
      <c r="E43" s="7">
        <f t="shared" si="16"/>
        <v>0.0019010150607155745</v>
      </c>
      <c r="F43" s="20">
        <v>12119567000</v>
      </c>
      <c r="G43" s="7">
        <f t="shared" si="17"/>
        <v>0.1031510741113945</v>
      </c>
      <c r="H43" s="20">
        <f t="shared" si="18"/>
        <v>16202629.679144384</v>
      </c>
      <c r="J43" s="8"/>
      <c r="N43" s="1"/>
    </row>
    <row r="44" spans="1:14" ht="12.75">
      <c r="A44" s="1" t="s">
        <v>11</v>
      </c>
      <c r="B44" s="6">
        <v>91</v>
      </c>
      <c r="C44" s="7">
        <f t="shared" si="15"/>
        <v>0.000814572796849125</v>
      </c>
      <c r="D44" s="6">
        <v>139</v>
      </c>
      <c r="E44" s="7">
        <f t="shared" si="16"/>
        <v>0.0003532634939030279</v>
      </c>
      <c r="F44" s="20">
        <v>435627787</v>
      </c>
      <c r="G44" s="7">
        <f t="shared" si="17"/>
        <v>0.003707679832276168</v>
      </c>
      <c r="H44" s="20">
        <f t="shared" si="18"/>
        <v>3134012.856115108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111715</v>
      </c>
      <c r="C46" s="11">
        <f t="shared" si="19"/>
        <v>0.9999999999999999</v>
      </c>
      <c r="D46" s="10">
        <f t="shared" si="19"/>
        <v>393474</v>
      </c>
      <c r="E46" s="11">
        <f t="shared" si="19"/>
        <v>1</v>
      </c>
      <c r="F46" s="10">
        <f t="shared" si="19"/>
        <v>117493366932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98045</v>
      </c>
      <c r="C49" s="7">
        <f aca="true" t="shared" si="20" ref="C49:C55">B49/B$57</f>
        <v>0.973238304166129</v>
      </c>
      <c r="D49" s="6">
        <v>198871</v>
      </c>
      <c r="E49" s="7">
        <f aca="true" t="shared" si="21" ref="E49:E55">D49/D$57</f>
        <v>0.9619935374018034</v>
      </c>
      <c r="F49" s="20">
        <v>38170080246</v>
      </c>
      <c r="G49" s="7">
        <f aca="true" t="shared" si="22" ref="G49:G55">F49/F$57</f>
        <v>0.5262501392004348</v>
      </c>
      <c r="H49" s="20">
        <f aca="true" t="shared" si="23" ref="H49:H55">IF(D49=0,"-",+F49/D49)</f>
        <v>191933.86791437666</v>
      </c>
      <c r="J49" s="8"/>
      <c r="N49" s="1"/>
    </row>
    <row r="50" spans="1:14" ht="12.75">
      <c r="A50" s="1" t="s">
        <v>6</v>
      </c>
      <c r="B50" s="6">
        <v>479</v>
      </c>
      <c r="C50" s="7">
        <f t="shared" si="20"/>
        <v>0.004754767175231534</v>
      </c>
      <c r="D50" s="6">
        <v>621</v>
      </c>
      <c r="E50" s="7">
        <f t="shared" si="21"/>
        <v>0.0030039472156650282</v>
      </c>
      <c r="F50" s="20">
        <v>773558522</v>
      </c>
      <c r="G50" s="7">
        <f t="shared" si="22"/>
        <v>0.010665035998315532</v>
      </c>
      <c r="H50" s="20">
        <f t="shared" si="23"/>
        <v>1245665.8969404188</v>
      </c>
      <c r="J50" s="8"/>
      <c r="N50" s="1"/>
    </row>
    <row r="51" spans="1:14" ht="12.75">
      <c r="A51" s="1" t="s">
        <v>7</v>
      </c>
      <c r="B51" s="6">
        <v>26</v>
      </c>
      <c r="C51" s="7">
        <f t="shared" si="20"/>
        <v>0.00025808757109816263</v>
      </c>
      <c r="D51" s="6">
        <v>31</v>
      </c>
      <c r="E51" s="7">
        <f t="shared" si="21"/>
        <v>0.00014995549707828645</v>
      </c>
      <c r="F51" s="20">
        <v>156050000</v>
      </c>
      <c r="G51" s="7">
        <f t="shared" si="22"/>
        <v>0.0021514582545535434</v>
      </c>
      <c r="H51" s="20">
        <f t="shared" si="23"/>
        <v>5033870.9677419355</v>
      </c>
      <c r="J51" s="8"/>
      <c r="N51" s="1"/>
    </row>
    <row r="52" spans="1:14" ht="12.75">
      <c r="A52" s="1" t="s">
        <v>8</v>
      </c>
      <c r="B52" s="6">
        <v>157</v>
      </c>
      <c r="C52" s="7">
        <f t="shared" si="20"/>
        <v>0.0015584518716312127</v>
      </c>
      <c r="D52" s="6">
        <v>447</v>
      </c>
      <c r="E52" s="7">
        <f t="shared" si="21"/>
        <v>0.0021622615223869045</v>
      </c>
      <c r="F52" s="20">
        <v>316970089</v>
      </c>
      <c r="G52" s="7">
        <f t="shared" si="22"/>
        <v>0.004370060329545795</v>
      </c>
      <c r="H52" s="20">
        <f t="shared" si="23"/>
        <v>709105.3445190156</v>
      </c>
      <c r="J52" s="8"/>
      <c r="N52" s="1"/>
    </row>
    <row r="53" spans="1:14" ht="12.75">
      <c r="A53" s="1" t="s">
        <v>9</v>
      </c>
      <c r="B53" s="6">
        <v>1861</v>
      </c>
      <c r="C53" s="7">
        <f t="shared" si="20"/>
        <v>0.0184731142236031</v>
      </c>
      <c r="D53" s="6">
        <v>6511</v>
      </c>
      <c r="E53" s="7">
        <f t="shared" si="21"/>
        <v>0.03149549166053945</v>
      </c>
      <c r="F53" s="20">
        <v>31273531872</v>
      </c>
      <c r="G53" s="7">
        <f t="shared" si="22"/>
        <v>0.43116756356973873</v>
      </c>
      <c r="H53" s="20">
        <f t="shared" si="23"/>
        <v>4803184.1302411305</v>
      </c>
      <c r="J53" s="8"/>
      <c r="N53" s="1"/>
    </row>
    <row r="54" spans="1:14" ht="12.75">
      <c r="A54" s="1" t="s">
        <v>10</v>
      </c>
      <c r="B54" s="6">
        <v>102</v>
      </c>
      <c r="C54" s="7">
        <f t="shared" si="20"/>
        <v>0.0010124973943081764</v>
      </c>
      <c r="D54" s="6">
        <v>129</v>
      </c>
      <c r="E54" s="7">
        <f t="shared" si="21"/>
        <v>0.0006240083588096436</v>
      </c>
      <c r="F54" s="20">
        <v>1760804000</v>
      </c>
      <c r="G54" s="7">
        <f t="shared" si="22"/>
        <v>0.024276169820255673</v>
      </c>
      <c r="H54" s="20">
        <f t="shared" si="23"/>
        <v>13649643.410852714</v>
      </c>
      <c r="J54" s="8"/>
      <c r="N54" s="1"/>
    </row>
    <row r="55" spans="1:14" ht="12.75">
      <c r="A55" s="1" t="s">
        <v>11</v>
      </c>
      <c r="B55" s="6">
        <v>71</v>
      </c>
      <c r="C55" s="7">
        <f t="shared" si="20"/>
        <v>0.0007047775979988287</v>
      </c>
      <c r="D55" s="6">
        <v>118</v>
      </c>
      <c r="E55" s="7">
        <f t="shared" si="21"/>
        <v>0.0005707983437173484</v>
      </c>
      <c r="F55" s="20">
        <v>81205080</v>
      </c>
      <c r="G55" s="7">
        <f t="shared" si="22"/>
        <v>0.001119572827155917</v>
      </c>
      <c r="H55" s="20">
        <f t="shared" si="23"/>
        <v>688178.6440677966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100741</v>
      </c>
      <c r="C57" s="11">
        <f t="shared" si="24"/>
        <v>0.9999999999999999</v>
      </c>
      <c r="D57" s="10">
        <f t="shared" si="24"/>
        <v>206728</v>
      </c>
      <c r="E57" s="11">
        <f t="shared" si="24"/>
        <v>0.9999999999999999</v>
      </c>
      <c r="F57" s="10">
        <f t="shared" si="24"/>
        <v>72532199809</v>
      </c>
      <c r="G57" s="11">
        <f t="shared" si="24"/>
        <v>1.0000000000000002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B34" sqref="B34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Hkeo</cp:lastModifiedBy>
  <cp:lastPrinted>2001-02-08T21:22:29Z</cp:lastPrinted>
  <dcterms:created xsi:type="dcterms:W3CDTF">2000-09-06T18:30:25Z</dcterms:created>
  <dcterms:modified xsi:type="dcterms:W3CDTF">2014-02-04T14:50:24Z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