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<sst xmlns="http://schemas.openxmlformats.org/spreadsheetml/2006/main" count="117" uniqueCount="50">
  <si>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</si>
  <si>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</si>
  <si>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</si>
  <si>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</si>
  <si>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</si>
  <si>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</si>
  <si>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</si>
  <si>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</si>
  <si>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</si>
  <si>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</si>
  <si>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</si>
  <si>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</si>
  <si>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</si>
  <si>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</si>
  <si>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</si>
  <si>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</si>
  <si>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</si>
  <si>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</si>
  <si>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</si>
  <si>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</si>
  <si>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</si>
  <si>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</si>
  <si>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</si>
  <si>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</si>
  <si>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</si>
  <si>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</si>
  <si>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</si>
  <si>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</si>
  <si>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</si>
  <si>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</si>
  <si>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</si>
  <si>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</si>
  <si>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</si>
  <si>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</si>
  <si>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</si>
  <si>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</si>
  <si>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</si>
  <si>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</si>
  <si>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</si>
  <si>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</si>
  <si>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</si>
  <si>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</si>
  <si>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</si>
  <si>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</si>
  <si>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</si>
  <si>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</si>
  <si>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</si>
  <si>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</si>
  <si>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</si>
  <si>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December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</si>
</sst>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6"/>
      <color indexed="8"/>
      <name val="Times New Roman"/>
      <family val="0"/>
    </font>
    <font>
      <sz val="8.75"/>
      <color indexed="8"/>
      <name val="Times New Roman"/>
      <family val="0"/>
    </font>
    <font>
      <sz val="5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8"/>
      <color indexed="8"/>
      <name val="Times New Roman"/>
      <family val="0"/>
    </font>
    <font>
      <sz val="15.5"/>
      <color indexed="8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560688</c:v>
                </c:pt>
                <c:pt idx="1">
                  <c:v>128089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688777</c:v>
                </c:pt>
                <c:pt idx="1">
                  <c:v>5300</c:v>
                </c:pt>
                <c:pt idx="2">
                  <c:v>693</c:v>
                </c:pt>
                <c:pt idx="3">
                  <c:v>1303</c:v>
                </c:pt>
                <c:pt idx="4">
                  <c:v>6085</c:v>
                </c:pt>
                <c:pt idx="5">
                  <c:v>1004</c:v>
                </c:pt>
                <c:pt idx="6">
                  <c:v>348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212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3"/>
          <c:w val="0.438"/>
          <c:h val="0.61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120963841053</c:v>
                </c:pt>
                <c:pt idx="1">
                  <c:v>4325725563</c:v>
                </c:pt>
                <c:pt idx="2">
                  <c:v>1675917249</c:v>
                </c:pt>
                <c:pt idx="3">
                  <c:v>1272455350</c:v>
                </c:pt>
                <c:pt idx="4">
                  <c:v>17340839906</c:v>
                </c:pt>
                <c:pt idx="5">
                  <c:v>18238201000</c:v>
                </c:pt>
                <c:pt idx="6">
                  <c:v>529233736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86061519154</c:v>
                </c:pt>
                <c:pt idx="1">
                  <c:v>34902321899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75"/>
          <c:w val="0.961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175621.19677776698</c:v>
                </c:pt>
                <c:pt idx="1">
                  <c:v>150604.82135125351</c:v>
                </c:pt>
                <c:pt idx="2">
                  <c:v>191817.234838972</c:v>
                </c:pt>
                <c:pt idx="3">
                  <c:v>182736.07546150187</c:v>
                </c:pt>
                <c:pt idx="4">
                  <c:v>209755.04979256066</c:v>
                </c:pt>
              </c:numCache>
            </c:numRef>
          </c:val>
        </c:ser>
        <c:axId val="43207392"/>
        <c:axId val="53322209"/>
      </c:barChart>
      <c:catAx>
        <c:axId val="43207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322209"/>
        <c:crosses val="autoZero"/>
        <c:auto val="1"/>
        <c:lblOffset val="100"/>
        <c:tickLblSkip val="1"/>
        <c:noMultiLvlLbl val="0"/>
      </c:catAx>
      <c:valAx>
        <c:axId val="53322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207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2"/>
          <c:w val="0.989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18165538.844621513</c:v>
                </c:pt>
                <c:pt idx="1">
                  <c:v>4358888.888888889</c:v>
                </c:pt>
                <c:pt idx="2">
                  <c:v>18290423.115577888</c:v>
                </c:pt>
                <c:pt idx="3">
                  <c:v>17915431.350114416</c:v>
                </c:pt>
                <c:pt idx="4">
                  <c:v>20999041.32231405</c:v>
                </c:pt>
              </c:numCache>
            </c:numRef>
          </c:val>
        </c:ser>
        <c:axId val="10137834"/>
        <c:axId val="24131643"/>
      </c:barChart>
      <c:catAx>
        <c:axId val="1013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131643"/>
        <c:crosses val="autoZero"/>
        <c:auto val="1"/>
        <c:lblOffset val="100"/>
        <c:tickLblSkip val="1"/>
        <c:noMultiLvlLbl val="0"/>
      </c:catAx>
      <c:valAx>
        <c:axId val="2413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137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75"/>
          <c:w val="0.973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816174.6345283019</c:v>
                </c:pt>
                <c:pt idx="1">
                  <c:v>418097.6354082458</c:v>
                </c:pt>
                <c:pt idx="2">
                  <c:v>937371.102141275</c:v>
                </c:pt>
                <c:pt idx="3">
                  <c:v>942315.8370325327</c:v>
                </c:pt>
                <c:pt idx="4">
                  <c:v>916359.173126615</c:v>
                </c:pt>
              </c:numCache>
            </c:numRef>
          </c:val>
        </c:ser>
        <c:axId val="15858196"/>
        <c:axId val="8506037"/>
      </c:barChart>
      <c:catAx>
        <c:axId val="15858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506037"/>
        <c:crosses val="autoZero"/>
        <c:auto val="1"/>
        <c:lblOffset val="100"/>
        <c:tickLblSkip val="1"/>
        <c:noMultiLvlLbl val="0"/>
      </c:catAx>
      <c:valAx>
        <c:axId val="850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8581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2418351.0086580086</c:v>
                </c:pt>
                <c:pt idx="1">
                  <c:v>556111.1111111111</c:v>
                </c:pt>
                <c:pt idx="2">
                  <c:v>2728724.324915825</c:v>
                </c:pt>
                <c:pt idx="3">
                  <c:v>2833474.5062611806</c:v>
                </c:pt>
                <c:pt idx="4">
                  <c:v>1055714.2857142857</c:v>
                </c:pt>
              </c:numCache>
            </c:numRef>
          </c:val>
        </c:ser>
        <c:axId val="9445470"/>
        <c:axId val="17900367"/>
      </c:barChart>
      <c:catAx>
        <c:axId val="944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900367"/>
        <c:crosses val="autoZero"/>
        <c:auto val="1"/>
        <c:lblOffset val="100"/>
        <c:tickLblSkip val="1"/>
        <c:noMultiLvlLbl val="0"/>
      </c:catAx>
      <c:valAx>
        <c:axId val="17900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445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25"/>
          <c:w val="0.9737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976558.2118188795</c:v>
                </c:pt>
                <c:pt idx="1">
                  <c:v>735231.959770115</c:v>
                </c:pt>
                <c:pt idx="2">
                  <c:v>1064496.992670157</c:v>
                </c:pt>
                <c:pt idx="3">
                  <c:v>1311850.7451669595</c:v>
                </c:pt>
                <c:pt idx="4">
                  <c:v>699874.4922279792</c:v>
                </c:pt>
              </c:numCache>
            </c:numRef>
          </c:val>
        </c:ser>
        <c:axId val="26885576"/>
        <c:axId val="40643593"/>
      </c:barChart>
      <c:catAx>
        <c:axId val="2688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643593"/>
        <c:crosses val="autoZero"/>
        <c:auto val="1"/>
        <c:lblOffset val="100"/>
        <c:tickLblSkip val="1"/>
        <c:noMultiLvlLbl val="0"/>
      </c:catAx>
      <c:valAx>
        <c:axId val="4064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885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2849768.2672144617</c:v>
                </c:pt>
                <c:pt idx="1">
                  <c:v>1400213.3541247484</c:v>
                </c:pt>
                <c:pt idx="2">
                  <c:v>3132788.8100569635</c:v>
                </c:pt>
                <c:pt idx="3">
                  <c:v>3420950.6763320044</c:v>
                </c:pt>
                <c:pt idx="4">
                  <c:v>2791863.1715265866</c:v>
                </c:pt>
              </c:numCache>
            </c:numRef>
          </c:val>
        </c:ser>
        <c:axId val="30248018"/>
        <c:axId val="3796707"/>
      </c:barChart>
      <c:catAx>
        <c:axId val="3024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96707"/>
        <c:crosses val="autoZero"/>
        <c:auto val="1"/>
        <c:lblOffset val="100"/>
        <c:tickLblSkip val="1"/>
        <c:noMultiLvlLbl val="0"/>
      </c:catAx>
      <c:valAx>
        <c:axId val="379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248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103508</c:v>
                </c:pt>
                <c:pt idx="1">
                  <c:v>1595</c:v>
                </c:pt>
                <c:pt idx="2">
                  <c:v>316</c:v>
                </c:pt>
                <c:pt idx="3">
                  <c:v>217</c:v>
                </c:pt>
                <c:pt idx="4">
                  <c:v>1320</c:v>
                </c:pt>
                <c:pt idx="5">
                  <c:v>643</c:v>
                </c:pt>
                <c:pt idx="6">
                  <c:v>116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0.46025</cdr:x>
      <cdr:y>0.29175</cdr:y>
    </cdr:from>
    <cdr:to>
      <cdr:x>0.4875</cdr:x>
      <cdr:y>0.40625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19150"/>
          <a:ext cx="190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0.0105</cdr:y>
    </cdr:from>
    <cdr:to>
      <cdr:x>0.54975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66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9c23a66e-859a-44c2-853e-195ecda6958f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688,777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0.48675</cdr:x>
      <cdr:y>0.226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190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0.70475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be3b5cac-edb5-4700-bd07-e5c56e9fc713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$120.96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0.14025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0.06025</cdr:y>
    </cdr:from>
    <cdr:to>
      <cdr:x>0.48175</cdr:x>
      <cdr:y>0.17325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190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0.4105</cdr:x>
      <cdr:y>-0.01775</cdr:y>
    </cdr:from>
    <cdr:to>
      <cdr:x>0.6285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e7aaae54-497b-4838-a3d5-92c3218aa7e3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107,715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</cdr:y>
    </cdr:from>
    <cdr:to>
      <cdr:x>0.48175</cdr:x>
      <cdr:y>0.1725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190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be0ca97d-795e-448a-8127-454e5891b8d3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703,510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0.014</cdr:y>
    </cdr:from>
    <cdr:to>
      <cdr:x>0.456</cdr:x>
      <cdr:y>0.12625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1905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-0.01625</cdr:y>
    </cdr:from>
    <cdr:to>
      <cdr:x>0.7215</cdr:x>
      <cdr:y>0.07575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885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f87966aa-000b-484b-adf8-2b3ad7c7328b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$164,346,213,857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60</xdr:row>
      <xdr:rowOff>142875</xdr:rowOff>
    </xdr:to>
    <xdr:graphicFrame>
      <xdr:nvGraphicFramePr>
        <xdr:cNvPr id="3" name="Chart 4"/>
        <xdr:cNvGraphicFramePr/>
      </xdr:nvGraphicFramePr>
      <xdr:xfrm>
        <a:off x="0" y="6715125"/>
        <a:ext cx="603885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61</xdr:row>
      <xdr:rowOff>38100</xdr:rowOff>
    </xdr:from>
    <xdr:to>
      <xdr:col>9</xdr:col>
      <xdr:colOff>266700</xdr:colOff>
      <xdr:row>63</xdr:row>
      <xdr:rowOff>133350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7150" y="999172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2" sqref="A2:M2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7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3">
      <selection activeCell="N53" sqref="N5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2" sqref="A2:E2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560688</v>
      </c>
      <c r="C6" s="7">
        <f>B6/B$9</f>
        <v>0.8140341503853933</v>
      </c>
      <c r="D6" s="14">
        <v>86061519154</v>
      </c>
      <c r="E6" s="7">
        <f>D6/D$9</f>
        <v>0.7114648344896088</v>
      </c>
    </row>
    <row r="7" spans="1:5" ht="12.75">
      <c r="A7" s="1" t="s">
        <v>30</v>
      </c>
      <c r="B7" s="6">
        <v>128089</v>
      </c>
      <c r="C7" s="7">
        <f>B7/B$9</f>
        <v>0.18596584961460677</v>
      </c>
      <c r="D7" s="14">
        <v>34902321899</v>
      </c>
      <c r="E7" s="7">
        <f>D7/D$9</f>
        <v>0.2885351655103911</v>
      </c>
    </row>
    <row r="9" spans="1:7" ht="12.75">
      <c r="A9" s="9" t="s">
        <v>12</v>
      </c>
      <c r="B9" s="10">
        <f>SUM(B6:B7)</f>
        <v>688777</v>
      </c>
      <c r="C9" s="29">
        <f>SUM(C6:C7)</f>
        <v>1</v>
      </c>
      <c r="D9" s="15">
        <f>SUM(D6:D7)</f>
        <v>120963841053</v>
      </c>
      <c r="E9" s="29">
        <f>SUM(E6:E7)</f>
        <v>1</v>
      </c>
      <c r="G9" s="54">
        <f>+D9/1000000000</f>
        <v>120.963841053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103508</v>
      </c>
      <c r="C5" s="7">
        <f>B5/B$13</f>
        <v>0.9609432298194309</v>
      </c>
      <c r="D5" s="6">
        <v>688777</v>
      </c>
      <c r="E5" s="7">
        <f>D5/D$13</f>
        <v>0.9790578669812796</v>
      </c>
      <c r="F5" s="14">
        <v>120963841053</v>
      </c>
      <c r="G5" s="7">
        <f>F5/F$13</f>
        <v>0.7360305918471135</v>
      </c>
      <c r="H5" s="14">
        <f>IF(D5=0,"-",+F5/D5)</f>
        <v>175621.19677776698</v>
      </c>
      <c r="I5" s="25"/>
    </row>
    <row r="6" spans="1:8" ht="12.75">
      <c r="A6" s="51" t="s">
        <v>6</v>
      </c>
      <c r="B6" s="6">
        <v>1595</v>
      </c>
      <c r="C6" s="7">
        <f aca="true" t="shared" si="0" ref="C6:C11">B6/B$13</f>
        <v>0.014807594114097386</v>
      </c>
      <c r="D6" s="6">
        <v>5300</v>
      </c>
      <c r="E6" s="7">
        <f aca="true" t="shared" si="1" ref="E6:E11">D6/D$13</f>
        <v>0.00753365268439681</v>
      </c>
      <c r="F6" s="14">
        <v>4325725563</v>
      </c>
      <c r="G6" s="7">
        <f aca="true" t="shared" si="2" ref="G6:G11">F6/F$13</f>
        <v>0.026320810571053836</v>
      </c>
      <c r="H6" s="14">
        <f aca="true" t="shared" si="3" ref="H6:H11">IF(D6=0,"-",+F6/D6)</f>
        <v>816174.6345283019</v>
      </c>
    </row>
    <row r="7" spans="1:8" ht="12.75">
      <c r="A7" s="51" t="s">
        <v>7</v>
      </c>
      <c r="B7" s="6">
        <v>316</v>
      </c>
      <c r="C7" s="7">
        <f t="shared" si="0"/>
        <v>0.002933667548623683</v>
      </c>
      <c r="D7" s="6">
        <v>693</v>
      </c>
      <c r="E7" s="7">
        <f t="shared" si="1"/>
        <v>0.000985060624582451</v>
      </c>
      <c r="F7" s="14">
        <v>1675917249</v>
      </c>
      <c r="G7" s="7">
        <f t="shared" si="2"/>
        <v>0.010197480122409388</v>
      </c>
      <c r="H7" s="14">
        <f t="shared" si="3"/>
        <v>2418351.0086580086</v>
      </c>
    </row>
    <row r="8" spans="1:8" ht="12.75">
      <c r="A8" s="51" t="s">
        <v>8</v>
      </c>
      <c r="B8" s="6">
        <v>217</v>
      </c>
      <c r="C8" s="7">
        <f t="shared" si="0"/>
        <v>0.002014575500162466</v>
      </c>
      <c r="D8" s="6">
        <v>1303</v>
      </c>
      <c r="E8" s="7">
        <f t="shared" si="1"/>
        <v>0.0018521414052394421</v>
      </c>
      <c r="F8" s="14">
        <v>1272455350</v>
      </c>
      <c r="G8" s="7">
        <f t="shared" si="2"/>
        <v>0.007742529140994886</v>
      </c>
      <c r="H8" s="14">
        <f t="shared" si="3"/>
        <v>976558.2118188795</v>
      </c>
    </row>
    <row r="9" spans="1:8" ht="12.75">
      <c r="A9" s="51" t="s">
        <v>9</v>
      </c>
      <c r="B9" s="6">
        <v>1320</v>
      </c>
      <c r="C9" s="7">
        <f t="shared" si="0"/>
        <v>0.012254560646149562</v>
      </c>
      <c r="D9" s="6">
        <v>6085</v>
      </c>
      <c r="E9" s="7">
        <f t="shared" si="1"/>
        <v>0.008649486148029168</v>
      </c>
      <c r="F9" s="14">
        <v>17340839906</v>
      </c>
      <c r="G9" s="7">
        <f t="shared" si="2"/>
        <v>0.10551408212597166</v>
      </c>
      <c r="H9" s="14">
        <f t="shared" si="3"/>
        <v>2849768.2672144617</v>
      </c>
    </row>
    <row r="10" spans="1:8" ht="12.75">
      <c r="A10" s="51" t="s">
        <v>10</v>
      </c>
      <c r="B10" s="6">
        <v>643</v>
      </c>
      <c r="C10" s="7">
        <f t="shared" si="0"/>
        <v>0.005969456435965278</v>
      </c>
      <c r="D10" s="6">
        <v>1004</v>
      </c>
      <c r="E10" s="7">
        <f t="shared" si="1"/>
        <v>0.001427129678327245</v>
      </c>
      <c r="F10" s="14">
        <v>18238201000</v>
      </c>
      <c r="G10" s="7">
        <f t="shared" si="2"/>
        <v>0.11097426933041074</v>
      </c>
      <c r="H10" s="14">
        <f t="shared" si="3"/>
        <v>18165538.844621513</v>
      </c>
    </row>
    <row r="11" spans="1:8" ht="12.75">
      <c r="A11" s="51" t="s">
        <v>11</v>
      </c>
      <c r="B11" s="6">
        <v>116</v>
      </c>
      <c r="C11" s="7">
        <f t="shared" si="0"/>
        <v>0.001076915935570719</v>
      </c>
      <c r="D11" s="6">
        <v>348</v>
      </c>
      <c r="E11" s="7">
        <f t="shared" si="1"/>
        <v>0.0004946624781453</v>
      </c>
      <c r="F11" s="14">
        <v>529233736</v>
      </c>
      <c r="G11" s="7">
        <f t="shared" si="2"/>
        <v>0.0032202368620459602</v>
      </c>
      <c r="H11" s="14">
        <f t="shared" si="3"/>
        <v>1520786.5977011495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107715</v>
      </c>
      <c r="C13" s="11">
        <f t="shared" si="4"/>
        <v>1</v>
      </c>
      <c r="D13" s="10">
        <f t="shared" si="4"/>
        <v>703510</v>
      </c>
      <c r="E13" s="12">
        <f t="shared" si="4"/>
        <v>1</v>
      </c>
      <c r="F13" s="15">
        <f t="shared" si="4"/>
        <v>164346213857</v>
      </c>
      <c r="G13" s="12">
        <f t="shared" si="4"/>
        <v>1</v>
      </c>
      <c r="H13" s="15">
        <f>F13/D13</f>
        <v>233608.92362155477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71730</v>
      </c>
      <c r="C16" s="7">
        <f aca="true" t="shared" si="5" ref="C16:C22">B16/B$24</f>
        <v>0.9841126111294041</v>
      </c>
      <c r="D16" s="6">
        <v>270682</v>
      </c>
      <c r="E16" s="7">
        <f aca="true" t="shared" si="6" ref="E16:E22">D16/D$24</f>
        <v>0.9899281733202651</v>
      </c>
      <c r="F16" s="20">
        <v>40766014253</v>
      </c>
      <c r="G16" s="7">
        <f aca="true" t="shared" si="7" ref="G16:G22">F16/F$24</f>
        <v>0.946748605920713</v>
      </c>
      <c r="H16" s="20">
        <f aca="true" t="shared" si="8" ref="H16:H22">IF(D16=0,"-",+F16/D16)</f>
        <v>150604.82135125351</v>
      </c>
      <c r="J16" s="8"/>
      <c r="M16" s="1"/>
      <c r="N16" s="1"/>
    </row>
    <row r="17" spans="1:14" ht="12.75">
      <c r="A17" s="1" t="s">
        <v>6</v>
      </c>
      <c r="B17" s="6">
        <v>658</v>
      </c>
      <c r="C17" s="7">
        <f t="shared" si="5"/>
        <v>0.00902754911645264</v>
      </c>
      <c r="D17" s="6">
        <v>1237</v>
      </c>
      <c r="E17" s="7">
        <f t="shared" si="6"/>
        <v>0.004523910531166343</v>
      </c>
      <c r="F17" s="20">
        <v>517186775</v>
      </c>
      <c r="G17" s="7">
        <f t="shared" si="7"/>
        <v>0.012011129054537042</v>
      </c>
      <c r="H17" s="20">
        <f t="shared" si="8"/>
        <v>418097.6354082458</v>
      </c>
      <c r="J17" s="8"/>
      <c r="M17" s="1"/>
      <c r="N17" s="1"/>
    </row>
    <row r="18" spans="1:14" ht="12.75">
      <c r="A18" s="1" t="s">
        <v>7</v>
      </c>
      <c r="B18" s="6">
        <v>72</v>
      </c>
      <c r="C18" s="7">
        <f t="shared" si="5"/>
        <v>0.0009878169245966415</v>
      </c>
      <c r="D18" s="6">
        <v>99</v>
      </c>
      <c r="E18" s="7">
        <f t="shared" si="6"/>
        <v>0.0003620591290100791</v>
      </c>
      <c r="F18" s="20">
        <v>55055000</v>
      </c>
      <c r="G18" s="7">
        <f t="shared" si="7"/>
        <v>0.001278595552056676</v>
      </c>
      <c r="H18" s="20">
        <f t="shared" si="8"/>
        <v>556111.1111111111</v>
      </c>
      <c r="J18" s="8"/>
      <c r="M18" s="1"/>
      <c r="N18" s="1"/>
    </row>
    <row r="19" spans="1:14" ht="12.75">
      <c r="A19" s="1" t="s">
        <v>8</v>
      </c>
      <c r="B19" s="6">
        <v>110</v>
      </c>
      <c r="C19" s="7">
        <f t="shared" si="5"/>
        <v>0.0015091647459115356</v>
      </c>
      <c r="D19" s="6">
        <v>348</v>
      </c>
      <c r="E19" s="7">
        <f t="shared" si="6"/>
        <v>0.0012726926959142175</v>
      </c>
      <c r="F19" s="20">
        <v>255860722</v>
      </c>
      <c r="G19" s="7">
        <f t="shared" si="7"/>
        <v>0.0059421011914487275</v>
      </c>
      <c r="H19" s="20">
        <f t="shared" si="8"/>
        <v>735231.959770115</v>
      </c>
      <c r="J19" s="8"/>
      <c r="M19" s="1"/>
      <c r="N19" s="1"/>
    </row>
    <row r="20" spans="1:14" ht="12.75">
      <c r="A20" s="1" t="s">
        <v>9</v>
      </c>
      <c r="B20" s="6">
        <v>287</v>
      </c>
      <c r="C20" s="7">
        <f t="shared" si="5"/>
        <v>0.003937548018878279</v>
      </c>
      <c r="D20" s="6">
        <v>994</v>
      </c>
      <c r="E20" s="7">
        <f t="shared" si="6"/>
        <v>0.0036352199417779662</v>
      </c>
      <c r="F20" s="20">
        <v>1391812074</v>
      </c>
      <c r="G20" s="7">
        <f t="shared" si="7"/>
        <v>0.03232339891227277</v>
      </c>
      <c r="H20" s="20">
        <f t="shared" si="8"/>
        <v>1400213.3541247484</v>
      </c>
      <c r="J20" s="8"/>
      <c r="M20" s="1"/>
      <c r="N20" s="1"/>
    </row>
    <row r="21" spans="1:14" ht="12.75">
      <c r="A21" s="1" t="s">
        <v>10</v>
      </c>
      <c r="B21" s="6">
        <v>6</v>
      </c>
      <c r="C21" s="7">
        <f t="shared" si="5"/>
        <v>8.231807704972011E-05</v>
      </c>
      <c r="D21" s="6">
        <v>9</v>
      </c>
      <c r="E21" s="7">
        <f t="shared" si="6"/>
        <v>3.291446627364356E-05</v>
      </c>
      <c r="F21" s="20">
        <v>39230000</v>
      </c>
      <c r="G21" s="7">
        <f t="shared" si="7"/>
        <v>0.0009110762602340095</v>
      </c>
      <c r="H21" s="20">
        <f t="shared" si="8"/>
        <v>4358888.888888889</v>
      </c>
      <c r="J21" s="8"/>
      <c r="M21" s="1"/>
      <c r="N21" s="1"/>
    </row>
    <row r="22" spans="1:14" ht="12.75">
      <c r="A22" s="1" t="s">
        <v>11</v>
      </c>
      <c r="B22" s="6">
        <v>25</v>
      </c>
      <c r="C22" s="7">
        <f t="shared" si="5"/>
        <v>0.00034299198770716715</v>
      </c>
      <c r="D22" s="6">
        <v>67</v>
      </c>
      <c r="E22" s="7">
        <f t="shared" si="6"/>
        <v>0.0002450299155926798</v>
      </c>
      <c r="F22" s="20">
        <v>33805296</v>
      </c>
      <c r="G22" s="7">
        <f t="shared" si="7"/>
        <v>0.0007850931087377956</v>
      </c>
      <c r="H22" s="20">
        <f t="shared" si="8"/>
        <v>504556.6567164179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72888</v>
      </c>
      <c r="C24" s="11">
        <f t="shared" si="9"/>
        <v>1</v>
      </c>
      <c r="D24" s="10">
        <f t="shared" si="9"/>
        <v>273436</v>
      </c>
      <c r="E24" s="11">
        <f t="shared" si="9"/>
        <v>1</v>
      </c>
      <c r="F24" s="21">
        <f t="shared" si="9"/>
        <v>43058964120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102722</v>
      </c>
      <c r="C27" s="7">
        <f>B27/B$35</f>
        <v>0.9607909160633781</v>
      </c>
      <c r="D27" s="6">
        <v>418095</v>
      </c>
      <c r="E27" s="7">
        <f>D27/D$35</f>
        <v>0.9721466538316662</v>
      </c>
      <c r="F27" s="20">
        <v>80197826800</v>
      </c>
      <c r="G27" s="7">
        <f>F27/F$35</f>
        <v>0.6612222387258467</v>
      </c>
      <c r="H27" s="20">
        <f aca="true" t="shared" si="10" ref="H27:H33">IF(D27=0,"-",+F27/D27)</f>
        <v>191817.234838972</v>
      </c>
      <c r="J27" s="8"/>
    </row>
    <row r="28" spans="1:10" ht="12.75">
      <c r="A28" s="1" t="s">
        <v>6</v>
      </c>
      <c r="B28" s="6">
        <v>1583</v>
      </c>
      <c r="C28" s="7">
        <f aca="true" t="shared" si="11" ref="C28:C33">B28/B$35</f>
        <v>0.014806292908318835</v>
      </c>
      <c r="D28" s="6">
        <v>4063</v>
      </c>
      <c r="E28" s="7">
        <f aca="true" t="shared" si="12" ref="E28:E33">D28/D$35</f>
        <v>0.009447211410129419</v>
      </c>
      <c r="F28" s="20">
        <v>3808538788</v>
      </c>
      <c r="G28" s="7">
        <f aca="true" t="shared" si="13" ref="G28:G33">F28/F$35</f>
        <v>0.03140098234776086</v>
      </c>
      <c r="H28" s="20">
        <f t="shared" si="10"/>
        <v>937371.102141275</v>
      </c>
      <c r="J28" s="8"/>
    </row>
    <row r="29" spans="1:10" ht="12.75">
      <c r="A29" s="1" t="s">
        <v>7</v>
      </c>
      <c r="B29" s="6">
        <v>316</v>
      </c>
      <c r="C29" s="7">
        <f t="shared" si="11"/>
        <v>0.002955646594459098</v>
      </c>
      <c r="D29" s="6">
        <v>594</v>
      </c>
      <c r="E29" s="7">
        <f t="shared" si="12"/>
        <v>0.0013811576612396937</v>
      </c>
      <c r="F29" s="20">
        <v>1620862249</v>
      </c>
      <c r="G29" s="7">
        <f t="shared" si="13"/>
        <v>0.013363830514045685</v>
      </c>
      <c r="H29" s="20">
        <f t="shared" si="10"/>
        <v>2728724.324915825</v>
      </c>
      <c r="J29" s="8"/>
    </row>
    <row r="30" spans="1:10" ht="12.75">
      <c r="A30" s="1" t="s">
        <v>8</v>
      </c>
      <c r="B30" s="6">
        <v>216</v>
      </c>
      <c r="C30" s="7">
        <f t="shared" si="11"/>
        <v>0.0020203153936809025</v>
      </c>
      <c r="D30" s="6">
        <v>955</v>
      </c>
      <c r="E30" s="7">
        <f t="shared" si="12"/>
        <v>0.00222054809172375</v>
      </c>
      <c r="F30" s="20">
        <v>1016594628</v>
      </c>
      <c r="G30" s="7">
        <f t="shared" si="13"/>
        <v>0.008381710610178646</v>
      </c>
      <c r="H30" s="20">
        <f t="shared" si="10"/>
        <v>1064496.992670157</v>
      </c>
      <c r="J30" s="8"/>
    </row>
    <row r="31" spans="1:10" ht="12.75">
      <c r="A31" s="1" t="s">
        <v>9</v>
      </c>
      <c r="B31" s="6">
        <v>1320</v>
      </c>
      <c r="C31" s="7">
        <f t="shared" si="11"/>
        <v>0.012346371850272181</v>
      </c>
      <c r="D31" s="6">
        <v>5091</v>
      </c>
      <c r="E31" s="7">
        <f t="shared" si="12"/>
        <v>0.011837497732948283</v>
      </c>
      <c r="F31" s="20">
        <v>15949027832</v>
      </c>
      <c r="G31" s="7">
        <f t="shared" si="13"/>
        <v>0.13149797581018588</v>
      </c>
      <c r="H31" s="20">
        <f t="shared" si="10"/>
        <v>3132788.8100569635</v>
      </c>
      <c r="J31" s="8"/>
    </row>
    <row r="32" spans="1:10" ht="12.75">
      <c r="A32" s="1" t="s">
        <v>10</v>
      </c>
      <c r="B32" s="6">
        <v>642</v>
      </c>
      <c r="C32" s="7">
        <f t="shared" si="11"/>
        <v>0.006004826308996016</v>
      </c>
      <c r="D32" s="6">
        <v>995</v>
      </c>
      <c r="E32" s="7">
        <f t="shared" si="12"/>
        <v>0.002313555341638881</v>
      </c>
      <c r="F32" s="20">
        <v>18198971000</v>
      </c>
      <c r="G32" s="7">
        <f t="shared" si="13"/>
        <v>0.15004850913400014</v>
      </c>
      <c r="H32" s="20">
        <f t="shared" si="10"/>
        <v>18290423.115577888</v>
      </c>
      <c r="J32" s="8"/>
    </row>
    <row r="33" spans="1:10" ht="12.75">
      <c r="A33" s="1" t="s">
        <v>11</v>
      </c>
      <c r="B33" s="6">
        <v>115</v>
      </c>
      <c r="C33" s="7">
        <f t="shared" si="11"/>
        <v>0.0010756308808949249</v>
      </c>
      <c r="D33" s="6">
        <v>281</v>
      </c>
      <c r="E33" s="7">
        <f t="shared" si="12"/>
        <v>0.0006533759306537945</v>
      </c>
      <c r="F33" s="20">
        <v>495428440</v>
      </c>
      <c r="G33" s="7">
        <f t="shared" si="13"/>
        <v>0.004084752857982104</v>
      </c>
      <c r="H33" s="20">
        <f t="shared" si="10"/>
        <v>1763090.5338078293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106914</v>
      </c>
      <c r="C35" s="11">
        <f t="shared" si="14"/>
        <v>1</v>
      </c>
      <c r="D35" s="10">
        <f t="shared" si="14"/>
        <v>430074</v>
      </c>
      <c r="E35" s="11">
        <f t="shared" si="14"/>
        <v>1</v>
      </c>
      <c r="F35" s="21">
        <f t="shared" si="14"/>
        <v>121287249737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92296</v>
      </c>
      <c r="C38" s="7">
        <f aca="true" t="shared" si="15" ref="C38:C44">B38/B$46</f>
        <v>0.9587003490111351</v>
      </c>
      <c r="D38" s="6">
        <v>277572</v>
      </c>
      <c r="E38" s="7">
        <f aca="true" t="shared" si="16" ref="E38:E44">D38/D$46</f>
        <v>0.9712786059206383</v>
      </c>
      <c r="F38" s="20">
        <v>50722417938</v>
      </c>
      <c r="G38" s="7">
        <f aca="true" t="shared" si="17" ref="G38:G44">F38/F$46</f>
        <v>0.6215795910208587</v>
      </c>
      <c r="H38" s="20">
        <f aca="true" t="shared" si="18" ref="H38:H44">IF(D38=0,"-",+F38/D38)</f>
        <v>182736.07546150187</v>
      </c>
      <c r="J38" s="8"/>
      <c r="N38" s="1"/>
    </row>
    <row r="39" spans="1:14" ht="12.75">
      <c r="A39" s="1" t="s">
        <v>6</v>
      </c>
      <c r="B39" s="6">
        <v>1536</v>
      </c>
      <c r="C39" s="7">
        <f t="shared" si="15"/>
        <v>0.015954794748213395</v>
      </c>
      <c r="D39" s="6">
        <v>3289</v>
      </c>
      <c r="E39" s="7">
        <f t="shared" si="16"/>
        <v>0.011508852963818322</v>
      </c>
      <c r="F39" s="20">
        <v>3099276788</v>
      </c>
      <c r="G39" s="7">
        <f t="shared" si="17"/>
        <v>0.037980192519612384</v>
      </c>
      <c r="H39" s="20">
        <f t="shared" si="18"/>
        <v>942315.8370325327</v>
      </c>
      <c r="J39" s="8"/>
      <c r="N39" s="1"/>
    </row>
    <row r="40" spans="1:14" ht="12.75">
      <c r="A40" s="1" t="s">
        <v>7</v>
      </c>
      <c r="B40" s="6">
        <v>315</v>
      </c>
      <c r="C40" s="7">
        <f t="shared" si="15"/>
        <v>0.00327197939172345</v>
      </c>
      <c r="D40" s="6">
        <v>559</v>
      </c>
      <c r="E40" s="7">
        <f t="shared" si="16"/>
        <v>0.0019560501084750505</v>
      </c>
      <c r="F40" s="20">
        <v>1583912249</v>
      </c>
      <c r="G40" s="7">
        <f t="shared" si="17"/>
        <v>0.019410106378402053</v>
      </c>
      <c r="H40" s="20">
        <f t="shared" si="18"/>
        <v>2833474.5062611806</v>
      </c>
      <c r="J40" s="8"/>
      <c r="N40" s="1"/>
    </row>
    <row r="41" spans="1:14" ht="12.75">
      <c r="A41" s="1" t="s">
        <v>8</v>
      </c>
      <c r="B41" s="6">
        <v>202</v>
      </c>
      <c r="C41" s="7">
        <f t="shared" si="15"/>
        <v>0.0020982217051686886</v>
      </c>
      <c r="D41" s="6">
        <v>569</v>
      </c>
      <c r="E41" s="7">
        <f t="shared" si="16"/>
        <v>0.001991042060326125</v>
      </c>
      <c r="F41" s="20">
        <v>746443074</v>
      </c>
      <c r="G41" s="7">
        <f t="shared" si="17"/>
        <v>0.00914731196814012</v>
      </c>
      <c r="H41" s="20">
        <f t="shared" si="18"/>
        <v>1311850.7451669595</v>
      </c>
      <c r="J41" s="8"/>
      <c r="N41" s="1"/>
    </row>
    <row r="42" spans="1:14" ht="12.75">
      <c r="A42" s="1" t="s">
        <v>9</v>
      </c>
      <c r="B42" s="6">
        <v>1190</v>
      </c>
      <c r="C42" s="7">
        <f t="shared" si="15"/>
        <v>0.012360811035399702</v>
      </c>
      <c r="D42" s="6">
        <v>2759</v>
      </c>
      <c r="E42" s="7">
        <f t="shared" si="16"/>
        <v>0.009654279515711387</v>
      </c>
      <c r="F42" s="20">
        <v>9438402916</v>
      </c>
      <c r="G42" s="7">
        <f t="shared" si="17"/>
        <v>0.11566322866525172</v>
      </c>
      <c r="H42" s="20">
        <f t="shared" si="18"/>
        <v>3420950.6763320044</v>
      </c>
      <c r="J42" s="8"/>
      <c r="N42" s="1"/>
    </row>
    <row r="43" spans="1:14" ht="12.75">
      <c r="A43" s="1" t="s">
        <v>10</v>
      </c>
      <c r="B43" s="6">
        <v>641</v>
      </c>
      <c r="C43" s="7">
        <f t="shared" si="15"/>
        <v>0.006658218381253116</v>
      </c>
      <c r="D43" s="6">
        <v>874</v>
      </c>
      <c r="E43" s="7">
        <f t="shared" si="16"/>
        <v>0.0030582965917838895</v>
      </c>
      <c r="F43" s="20">
        <v>15658087000</v>
      </c>
      <c r="G43" s="7">
        <f t="shared" si="17"/>
        <v>0.1918825582314657</v>
      </c>
      <c r="H43" s="20">
        <f t="shared" si="18"/>
        <v>17915431.350114416</v>
      </c>
      <c r="J43" s="8"/>
      <c r="N43" s="1"/>
    </row>
    <row r="44" spans="1:14" ht="12.75">
      <c r="A44" s="1" t="s">
        <v>11</v>
      </c>
      <c r="B44" s="6">
        <v>92</v>
      </c>
      <c r="C44" s="7">
        <f t="shared" si="15"/>
        <v>0.0009556257271065315</v>
      </c>
      <c r="D44" s="6">
        <v>158</v>
      </c>
      <c r="E44" s="7">
        <f t="shared" si="16"/>
        <v>0.0005528728392469732</v>
      </c>
      <c r="F44" s="20">
        <v>353910744</v>
      </c>
      <c r="G44" s="7">
        <f t="shared" si="17"/>
        <v>0.004337011216269353</v>
      </c>
      <c r="H44" s="20">
        <f t="shared" si="18"/>
        <v>2239941.417721519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96272</v>
      </c>
      <c r="C46" s="11">
        <f t="shared" si="19"/>
        <v>0.9999999999999999</v>
      </c>
      <c r="D46" s="10">
        <f t="shared" si="19"/>
        <v>285780</v>
      </c>
      <c r="E46" s="11">
        <f t="shared" si="19"/>
        <v>1</v>
      </c>
      <c r="F46" s="10">
        <f t="shared" si="19"/>
        <v>81602450709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78912</v>
      </c>
      <c r="C49" s="7">
        <f aca="true" t="shared" si="20" ref="C49:C55">B49/B$57</f>
        <v>0.9741019627206517</v>
      </c>
      <c r="D49" s="6">
        <v>140523</v>
      </c>
      <c r="E49" s="7">
        <f aca="true" t="shared" si="21" ref="E49:E55">D49/D$57</f>
        <v>0.9738658572082</v>
      </c>
      <c r="F49" s="20">
        <v>29475408862</v>
      </c>
      <c r="G49" s="7">
        <f aca="true" t="shared" si="22" ref="G49:G55">F49/F$57</f>
        <v>0.7427380151579787</v>
      </c>
      <c r="H49" s="20">
        <f aca="true" t="shared" si="23" ref="H49:H55">IF(D49=0,"-",+F49/D49)</f>
        <v>209755.04979256066</v>
      </c>
      <c r="J49" s="8"/>
      <c r="N49" s="1"/>
    </row>
    <row r="50" spans="1:14" ht="12.75">
      <c r="A50" s="1" t="s">
        <v>6</v>
      </c>
      <c r="B50" s="6">
        <v>649</v>
      </c>
      <c r="C50" s="7">
        <f t="shared" si="20"/>
        <v>0.00801135662263918</v>
      </c>
      <c r="D50" s="6">
        <v>774</v>
      </c>
      <c r="E50" s="7">
        <f t="shared" si="21"/>
        <v>0.005364048401180922</v>
      </c>
      <c r="F50" s="20">
        <v>709262000</v>
      </c>
      <c r="G50" s="7">
        <f t="shared" si="22"/>
        <v>0.017872384826733614</v>
      </c>
      <c r="H50" s="20">
        <f t="shared" si="23"/>
        <v>916359.173126615</v>
      </c>
      <c r="J50" s="8"/>
      <c r="N50" s="1"/>
    </row>
    <row r="51" spans="1:14" ht="12.75">
      <c r="A51" s="1" t="s">
        <v>7</v>
      </c>
      <c r="B51" s="6">
        <v>33</v>
      </c>
      <c r="C51" s="7">
        <f t="shared" si="20"/>
        <v>0.00040735711640538203</v>
      </c>
      <c r="D51" s="6">
        <v>35</v>
      </c>
      <c r="E51" s="7">
        <f t="shared" si="21"/>
        <v>0.00024256032821877554</v>
      </c>
      <c r="F51" s="20">
        <v>36950000</v>
      </c>
      <c r="G51" s="7">
        <f t="shared" si="22"/>
        <v>0.0009310869880915754</v>
      </c>
      <c r="H51" s="20">
        <f t="shared" si="23"/>
        <v>1055714.2857142857</v>
      </c>
      <c r="J51" s="8"/>
      <c r="N51" s="1"/>
    </row>
    <row r="52" spans="1:14" ht="12.75">
      <c r="A52" s="1" t="s">
        <v>8</v>
      </c>
      <c r="B52" s="6">
        <v>185</v>
      </c>
      <c r="C52" s="7">
        <f t="shared" si="20"/>
        <v>0.002283668682878657</v>
      </c>
      <c r="D52" s="6">
        <v>386</v>
      </c>
      <c r="E52" s="7">
        <f t="shared" si="21"/>
        <v>0.002675093905498496</v>
      </c>
      <c r="F52" s="20">
        <v>270151554</v>
      </c>
      <c r="G52" s="7">
        <f t="shared" si="22"/>
        <v>0.006807431576241369</v>
      </c>
      <c r="H52" s="20">
        <f t="shared" si="23"/>
        <v>699874.4922279792</v>
      </c>
      <c r="J52" s="8"/>
      <c r="N52" s="1"/>
    </row>
    <row r="53" spans="1:14" ht="12.75">
      <c r="A53" s="1" t="s">
        <v>9</v>
      </c>
      <c r="B53" s="6">
        <v>1055</v>
      </c>
      <c r="C53" s="7">
        <f t="shared" si="20"/>
        <v>0.013023083569929638</v>
      </c>
      <c r="D53" s="6">
        <v>2332</v>
      </c>
      <c r="E53" s="7">
        <f t="shared" si="21"/>
        <v>0.016161448154462417</v>
      </c>
      <c r="F53" s="20">
        <v>6510624916</v>
      </c>
      <c r="G53" s="7">
        <f t="shared" si="22"/>
        <v>0.16405840713484185</v>
      </c>
      <c r="H53" s="20">
        <f t="shared" si="23"/>
        <v>2791863.1715265866</v>
      </c>
      <c r="J53" s="8"/>
      <c r="N53" s="1"/>
    </row>
    <row r="54" spans="1:14" ht="12.75">
      <c r="A54" s="1" t="s">
        <v>10</v>
      </c>
      <c r="B54" s="6">
        <v>102</v>
      </c>
      <c r="C54" s="7">
        <f t="shared" si="20"/>
        <v>0.0012591038143439082</v>
      </c>
      <c r="D54" s="6">
        <v>121</v>
      </c>
      <c r="E54" s="7">
        <f t="shared" si="21"/>
        <v>0.0008385657061277669</v>
      </c>
      <c r="F54" s="20">
        <v>2540884000</v>
      </c>
      <c r="G54" s="7">
        <f t="shared" si="22"/>
        <v>0.06402663141136873</v>
      </c>
      <c r="H54" s="20">
        <f t="shared" si="23"/>
        <v>20999041.32231405</v>
      </c>
      <c r="J54" s="8"/>
      <c r="N54" s="1"/>
    </row>
    <row r="55" spans="1:14" ht="12.75">
      <c r="A55" s="1" t="s">
        <v>11</v>
      </c>
      <c r="B55" s="6">
        <v>74</v>
      </c>
      <c r="C55" s="7">
        <f t="shared" si="20"/>
        <v>0.0009134674731514628</v>
      </c>
      <c r="D55" s="6">
        <v>123</v>
      </c>
      <c r="E55" s="7">
        <f t="shared" si="21"/>
        <v>0.000852426296311697</v>
      </c>
      <c r="F55" s="20">
        <v>141517696</v>
      </c>
      <c r="G55" s="7">
        <f t="shared" si="22"/>
        <v>0.003566042904744227</v>
      </c>
      <c r="H55" s="20">
        <f t="shared" si="23"/>
        <v>1150550.3739837399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81010</v>
      </c>
      <c r="C57" s="11">
        <f t="shared" si="24"/>
        <v>1</v>
      </c>
      <c r="D57" s="10">
        <f t="shared" si="24"/>
        <v>144294</v>
      </c>
      <c r="E57" s="11">
        <f t="shared" si="24"/>
        <v>0.9999999999999999</v>
      </c>
      <c r="F57" s="10">
        <f t="shared" si="24"/>
        <v>39684799028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Ben Kiel</cp:lastModifiedBy>
  <cp:lastPrinted>2001-02-08T21:22:29Z</cp:lastPrinted>
  <dcterms:created xsi:type="dcterms:W3CDTF">2000-09-06T18:30:25Z</dcterms:created>
  <dcterms:modified xsi:type="dcterms:W3CDTF">2016-02-05T18:29:17Z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