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<sst xmlns="http://schemas.openxmlformats.org/spreadsheetml/2006/main" count="117" uniqueCount="50">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</sst>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811818</c:v>
                </c:pt>
                <c:pt idx="1">
                  <c:v>74230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886048</c:v>
                </c:pt>
                <c:pt idx="1">
                  <c:v>4645</c:v>
                </c:pt>
                <c:pt idx="2">
                  <c:v>1156</c:v>
                </c:pt>
                <c:pt idx="3">
                  <c:v>3505</c:v>
                </c:pt>
                <c:pt idx="4">
                  <c:v>18392</c:v>
                </c:pt>
                <c:pt idx="5">
                  <c:v>1510</c:v>
                </c:pt>
                <c:pt idx="6">
                  <c:v>533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146250089372</c:v>
                </c:pt>
                <c:pt idx="1">
                  <c:v>2750369707</c:v>
                </c:pt>
                <c:pt idx="2">
                  <c:v>1139419234</c:v>
                </c:pt>
                <c:pt idx="3">
                  <c:v>2556025000</c:v>
                </c:pt>
                <c:pt idx="4">
                  <c:v>94148346290</c:v>
                </c:pt>
                <c:pt idx="5">
                  <c:v>20909806000</c:v>
                </c:pt>
                <c:pt idx="6">
                  <c:v>849531789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121998933009</c:v>
                </c:pt>
                <c:pt idx="1">
                  <c:v>24251156363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165058.87871988877</c:v>
                </c:pt>
                <c:pt idx="1">
                  <c:v>131091.01169821693</c:v>
                </c:pt>
                <c:pt idx="2">
                  <c:v>181676.34533881926</c:v>
                </c:pt>
                <c:pt idx="3">
                  <c:v>149356.24688174116</c:v>
                </c:pt>
                <c:pt idx="4">
                  <c:v>256138.93897258487</c:v>
                </c:pt>
              </c:numCache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919346"/>
        <c:crosses val="autoZero"/>
        <c:auto val="1"/>
        <c:lblOffset val="100"/>
        <c:noMultiLvlLbl val="0"/>
      </c:catAx>
      <c:valAx>
        <c:axId val="2791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754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13847553.642384106</c:v>
                </c:pt>
                <c:pt idx="1">
                  <c:v>4126657.407407407</c:v>
                </c:pt>
                <c:pt idx="2">
                  <c:v>14596381.597717546</c:v>
                </c:pt>
                <c:pt idx="3">
                  <c:v>14901905.096660808</c:v>
                </c:pt>
                <c:pt idx="4">
                  <c:v>13279390.151515152</c:v>
                </c:pt>
              </c:numCache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874524"/>
        <c:crosses val="autoZero"/>
        <c:auto val="1"/>
        <c:lblOffset val="100"/>
        <c:noMultiLvlLbl val="0"/>
      </c:catAx>
      <c:valAx>
        <c:axId val="4687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94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592114.0381054898</c:v>
                </c:pt>
                <c:pt idx="1">
                  <c:v>335626.443877551</c:v>
                </c:pt>
                <c:pt idx="2">
                  <c:v>679063.9979821274</c:v>
                </c:pt>
                <c:pt idx="3">
                  <c:v>704084.3725047081</c:v>
                </c:pt>
                <c:pt idx="4">
                  <c:v>597455.7739557739</c:v>
                </c:pt>
              </c:numCache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2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985656.776816609</c:v>
                </c:pt>
                <c:pt idx="1">
                  <c:v>992036.5791366906</c:v>
                </c:pt>
                <c:pt idx="2">
                  <c:v>983636.7482915717</c:v>
                </c:pt>
                <c:pt idx="3">
                  <c:v>1051800.926183844</c:v>
                </c:pt>
                <c:pt idx="4">
                  <c:v>677750</c:v>
                </c:pt>
              </c:numCache>
            </c:numRef>
          </c:val>
        </c:ser>
        <c:axId val="13116311"/>
        <c:axId val="50937936"/>
      </c:barChart>
      <c:cat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116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729251.0699001426</c:v>
                </c:pt>
                <c:pt idx="1">
                  <c:v>277049.4699646643</c:v>
                </c:pt>
                <c:pt idx="2">
                  <c:v>873798.9457831326</c:v>
                </c:pt>
                <c:pt idx="3">
                  <c:v>955368.7315634218</c:v>
                </c:pt>
                <c:pt idx="4">
                  <c:v>729927.1592091571</c:v>
                </c:pt>
              </c:numCache>
            </c:numRef>
          </c:val>
        </c:ser>
        <c:axId val="55788241"/>
        <c:axId val="32332122"/>
      </c:barChart>
      <c:cat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788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5118983.595585037</c:v>
                </c:pt>
                <c:pt idx="1">
                  <c:v>1977183.9762611275</c:v>
                </c:pt>
                <c:pt idx="2">
                  <c:v>5367466.691504342</c:v>
                </c:pt>
                <c:pt idx="3">
                  <c:v>5740771.143024619</c:v>
                </c:pt>
                <c:pt idx="4">
                  <c:v>4993460.704721635</c:v>
                </c:pt>
              </c:numCache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123296</c:v>
                </c:pt>
                <c:pt idx="1">
                  <c:v>1255</c:v>
                </c:pt>
                <c:pt idx="2">
                  <c:v>175</c:v>
                </c:pt>
                <c:pt idx="3">
                  <c:v>345</c:v>
                </c:pt>
                <c:pt idx="4">
                  <c:v>3433</c:v>
                </c:pt>
                <c:pt idx="5">
                  <c:v>884</c:v>
                </c:pt>
                <c:pt idx="6">
                  <c:v>139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4d56e3e-a1f2-4b28-b0f4-fa323ad7d89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$146.25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88dadd4-3fef-4f62-bfba-c4db4e3fea6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886,048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649b4f6-7e84-4ee2-8a70-ce4b02078fb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915,789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19bf620-6b58-41f6-9b91-3f000dc6d87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$268,603,587,392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996cebf-17a6-4394-9e51-d883245d99f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129,527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811818</v>
      </c>
      <c r="C6" s="7">
        <f>B6/B$9</f>
        <v>0.9162235003069811</v>
      </c>
      <c r="D6" s="14">
        <v>121998933009</v>
      </c>
      <c r="E6" s="7">
        <f>D6/D$9</f>
        <v>0.8341802287633818</v>
      </c>
    </row>
    <row r="7" spans="1:5" ht="12.75">
      <c r="A7" s="1" t="s">
        <v>30</v>
      </c>
      <c r="B7" s="6">
        <v>74230</v>
      </c>
      <c r="C7" s="7">
        <f>B7/B$9</f>
        <v>0.08377649969301888</v>
      </c>
      <c r="D7" s="14">
        <v>24251156363</v>
      </c>
      <c r="E7" s="7">
        <f>D7/D$9</f>
        <v>0.16581977123661815</v>
      </c>
    </row>
    <row r="9" spans="1:7" ht="12.75">
      <c r="A9" s="9" t="s">
        <v>12</v>
      </c>
      <c r="B9" s="10">
        <f>SUM(B6:B7)</f>
        <v>886048</v>
      </c>
      <c r="C9" s="29">
        <f>SUM(C6:C7)</f>
        <v>1</v>
      </c>
      <c r="D9" s="15">
        <f>SUM(D6:D7)</f>
        <v>146250089372</v>
      </c>
      <c r="E9" s="29">
        <f>SUM(E6:E7)</f>
        <v>1</v>
      </c>
      <c r="G9" s="54">
        <f>+D9/1000000000</f>
        <v>146.250089372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123296</v>
      </c>
      <c r="C5" s="7">
        <f>B5/B$13</f>
        <v>0.9518941996649347</v>
      </c>
      <c r="D5" s="6">
        <v>886048</v>
      </c>
      <c r="E5" s="7">
        <f>D5/D$13</f>
        <v>0.9675241786044602</v>
      </c>
      <c r="F5" s="14">
        <v>146250089372</v>
      </c>
      <c r="G5" s="7">
        <f>F5/F$13</f>
        <v>0.5444830085555137</v>
      </c>
      <c r="H5" s="14">
        <f>IF(D5=0,"-",+F5/D5)</f>
        <v>165058.87871988877</v>
      </c>
      <c r="I5" s="25"/>
    </row>
    <row r="6" spans="1:8" ht="12.75">
      <c r="A6" s="51" t="s">
        <v>6</v>
      </c>
      <c r="B6" s="6">
        <v>1255</v>
      </c>
      <c r="C6" s="7">
        <f aca="true" t="shared" si="0" ref="C6:C11">B6/B$13</f>
        <v>0.009689099569973828</v>
      </c>
      <c r="D6" s="6">
        <v>4645</v>
      </c>
      <c r="E6" s="7">
        <f aca="true" t="shared" si="1" ref="E6:E11">D6/D$13</f>
        <v>0.00507212906029664</v>
      </c>
      <c r="F6" s="14">
        <v>2750369707</v>
      </c>
      <c r="G6" s="7">
        <f aca="true" t="shared" si="2" ref="G6:G11">F6/F$13</f>
        <v>0.010239512188592296</v>
      </c>
      <c r="H6" s="14">
        <f aca="true" t="shared" si="3" ref="H6:H11">IF(D6=0,"-",+F6/D6)</f>
        <v>592114.0381054898</v>
      </c>
    </row>
    <row r="7" spans="1:8" ht="12.75">
      <c r="A7" s="51" t="s">
        <v>7</v>
      </c>
      <c r="B7" s="6">
        <v>175</v>
      </c>
      <c r="C7" s="7">
        <f t="shared" si="0"/>
        <v>0.001351069661151729</v>
      </c>
      <c r="D7" s="6">
        <v>1156</v>
      </c>
      <c r="E7" s="7">
        <f t="shared" si="1"/>
        <v>0.0012622995034882489</v>
      </c>
      <c r="F7" s="14">
        <v>1139419234</v>
      </c>
      <c r="G7" s="7">
        <f t="shared" si="2"/>
        <v>0.004242010484905147</v>
      </c>
      <c r="H7" s="14">
        <f t="shared" si="3"/>
        <v>985656.776816609</v>
      </c>
    </row>
    <row r="8" spans="1:8" ht="12.75">
      <c r="A8" s="51" t="s">
        <v>8</v>
      </c>
      <c r="B8" s="6">
        <v>345</v>
      </c>
      <c r="C8" s="7">
        <f t="shared" si="0"/>
        <v>0.0026635373319848373</v>
      </c>
      <c r="D8" s="6">
        <v>3505</v>
      </c>
      <c r="E8" s="7">
        <f t="shared" si="1"/>
        <v>0.0038273008302130733</v>
      </c>
      <c r="F8" s="14">
        <v>2556025000</v>
      </c>
      <c r="G8" s="7">
        <f t="shared" si="2"/>
        <v>0.009515974916112113</v>
      </c>
      <c r="H8" s="14">
        <f t="shared" si="3"/>
        <v>729251.0699001426</v>
      </c>
    </row>
    <row r="9" spans="1:8" ht="12.75">
      <c r="A9" s="51" t="s">
        <v>9</v>
      </c>
      <c r="B9" s="6">
        <v>3433</v>
      </c>
      <c r="C9" s="7">
        <f t="shared" si="0"/>
        <v>0.026504126552765062</v>
      </c>
      <c r="D9" s="6">
        <v>18392</v>
      </c>
      <c r="E9" s="7">
        <f t="shared" si="1"/>
        <v>0.02008322877868155</v>
      </c>
      <c r="F9" s="14">
        <v>94148346290</v>
      </c>
      <c r="G9" s="7">
        <f t="shared" si="2"/>
        <v>0.350510382992763</v>
      </c>
      <c r="H9" s="14">
        <f t="shared" si="3"/>
        <v>5118983.595585037</v>
      </c>
    </row>
    <row r="10" spans="1:8" ht="12.75">
      <c r="A10" s="51" t="s">
        <v>10</v>
      </c>
      <c r="B10" s="6">
        <v>884</v>
      </c>
      <c r="C10" s="7">
        <f t="shared" si="0"/>
        <v>0.006824831888332162</v>
      </c>
      <c r="D10" s="6">
        <v>1510</v>
      </c>
      <c r="E10" s="7">
        <f t="shared" si="1"/>
        <v>0.0016488514275668303</v>
      </c>
      <c r="F10" s="14">
        <v>20909806000</v>
      </c>
      <c r="G10" s="7">
        <f t="shared" si="2"/>
        <v>0.07784633929510493</v>
      </c>
      <c r="H10" s="14">
        <f t="shared" si="3"/>
        <v>13847553.642384106</v>
      </c>
    </row>
    <row r="11" spans="1:8" ht="12.75">
      <c r="A11" s="51" t="s">
        <v>11</v>
      </c>
      <c r="B11" s="6">
        <v>139</v>
      </c>
      <c r="C11" s="7">
        <f t="shared" si="0"/>
        <v>0.001073135330857659</v>
      </c>
      <c r="D11" s="6">
        <v>533</v>
      </c>
      <c r="E11" s="7">
        <f t="shared" si="1"/>
        <v>0.0005820117952934573</v>
      </c>
      <c r="F11" s="14">
        <v>849531789</v>
      </c>
      <c r="G11" s="7">
        <f t="shared" si="2"/>
        <v>0.003162771567008871</v>
      </c>
      <c r="H11" s="14">
        <f t="shared" si="3"/>
        <v>1593868.2720450282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129527</v>
      </c>
      <c r="C13" s="11">
        <f t="shared" si="4"/>
        <v>1</v>
      </c>
      <c r="D13" s="10">
        <f t="shared" si="4"/>
        <v>915789</v>
      </c>
      <c r="E13" s="12">
        <f t="shared" si="4"/>
        <v>1</v>
      </c>
      <c r="F13" s="15">
        <f t="shared" si="4"/>
        <v>268603587392</v>
      </c>
      <c r="G13" s="12">
        <f t="shared" si="4"/>
        <v>1</v>
      </c>
      <c r="H13" s="15">
        <f>F13/D13</f>
        <v>293302.91955024574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75372</v>
      </c>
      <c r="C16" s="7">
        <f aca="true" t="shared" si="5" ref="C16:C22">B16/B$24</f>
        <v>0.9822247706422018</v>
      </c>
      <c r="D16" s="6">
        <v>291070</v>
      </c>
      <c r="E16" s="7">
        <f aca="true" t="shared" si="6" ref="E16:E22">D16/D$24</f>
        <v>0.9868552655222803</v>
      </c>
      <c r="F16" s="20">
        <v>38156660775</v>
      </c>
      <c r="G16" s="7">
        <f aca="true" t="shared" si="7" ref="G16:G22">F16/F$24</f>
        <v>0.9028579468454349</v>
      </c>
      <c r="H16" s="20">
        <f aca="true" t="shared" si="8" ref="H16:H22">IF(D16=0,"-",+F16/D16)</f>
        <v>131091.01169821693</v>
      </c>
      <c r="J16" s="8"/>
      <c r="M16" s="1"/>
      <c r="N16" s="1"/>
    </row>
    <row r="17" spans="1:14" ht="12.75">
      <c r="A17" s="1" t="s">
        <v>6</v>
      </c>
      <c r="B17" s="6">
        <v>471</v>
      </c>
      <c r="C17" s="7">
        <f t="shared" si="5"/>
        <v>0.006137927439532944</v>
      </c>
      <c r="D17" s="6">
        <v>1176</v>
      </c>
      <c r="E17" s="7">
        <f t="shared" si="6"/>
        <v>0.00398715701465009</v>
      </c>
      <c r="F17" s="20">
        <v>394696698</v>
      </c>
      <c r="G17" s="7">
        <f t="shared" si="7"/>
        <v>0.009339261957022041</v>
      </c>
      <c r="H17" s="20">
        <f t="shared" si="8"/>
        <v>335626.443877551</v>
      </c>
      <c r="J17" s="8"/>
      <c r="M17" s="1"/>
      <c r="N17" s="1"/>
    </row>
    <row r="18" spans="1:14" ht="12.75">
      <c r="A18" s="1" t="s">
        <v>7</v>
      </c>
      <c r="B18" s="6">
        <v>59</v>
      </c>
      <c r="C18" s="7">
        <f t="shared" si="5"/>
        <v>0.0007688698915763136</v>
      </c>
      <c r="D18" s="6">
        <v>278</v>
      </c>
      <c r="E18" s="7">
        <f t="shared" si="6"/>
        <v>0.0009425422194495961</v>
      </c>
      <c r="F18" s="20">
        <v>275786169</v>
      </c>
      <c r="G18" s="7">
        <f t="shared" si="7"/>
        <v>0.006525616478338391</v>
      </c>
      <c r="H18" s="20">
        <f t="shared" si="8"/>
        <v>992036.5791366906</v>
      </c>
      <c r="J18" s="8"/>
      <c r="M18" s="1"/>
      <c r="N18" s="1"/>
    </row>
    <row r="19" spans="1:14" ht="12.75">
      <c r="A19" s="1" t="s">
        <v>8</v>
      </c>
      <c r="B19" s="6">
        <v>185</v>
      </c>
      <c r="C19" s="7">
        <f t="shared" si="5"/>
        <v>0.002410863219349458</v>
      </c>
      <c r="D19" s="6">
        <v>849</v>
      </c>
      <c r="E19" s="7">
        <f t="shared" si="6"/>
        <v>0.0028784832529234064</v>
      </c>
      <c r="F19" s="20">
        <v>235215000</v>
      </c>
      <c r="G19" s="7">
        <f t="shared" si="7"/>
        <v>0.005565626751762032</v>
      </c>
      <c r="H19" s="20">
        <f t="shared" si="8"/>
        <v>277049.4699646643</v>
      </c>
      <c r="J19" s="8"/>
      <c r="M19" s="1"/>
      <c r="N19" s="1"/>
    </row>
    <row r="20" spans="1:14" ht="12.75">
      <c r="A20" s="1" t="s">
        <v>9</v>
      </c>
      <c r="B20" s="6">
        <v>524</v>
      </c>
      <c r="C20" s="7">
        <f t="shared" si="5"/>
        <v>0.00682860717264387</v>
      </c>
      <c r="D20" s="6">
        <v>1348</v>
      </c>
      <c r="E20" s="7">
        <f t="shared" si="6"/>
        <v>0.004570312632439048</v>
      </c>
      <c r="F20" s="20">
        <v>2665244000</v>
      </c>
      <c r="G20" s="7">
        <f t="shared" si="7"/>
        <v>0.063064657043017</v>
      </c>
      <c r="H20" s="20">
        <f t="shared" si="8"/>
        <v>1977183.9762611275</v>
      </c>
      <c r="J20" s="8"/>
      <c r="M20" s="1"/>
      <c r="N20" s="1"/>
    </row>
    <row r="21" spans="1:14" ht="12.75">
      <c r="A21" s="1" t="s">
        <v>10</v>
      </c>
      <c r="B21" s="6">
        <v>75</v>
      </c>
      <c r="C21" s="7">
        <f t="shared" si="5"/>
        <v>0.0009773769808173478</v>
      </c>
      <c r="D21" s="6">
        <v>108</v>
      </c>
      <c r="E21" s="7">
        <f t="shared" si="6"/>
        <v>0.0003661674809372531</v>
      </c>
      <c r="F21" s="20">
        <v>445679000</v>
      </c>
      <c r="G21" s="7">
        <f t="shared" si="7"/>
        <v>0.010545598559184365</v>
      </c>
      <c r="H21" s="20">
        <f t="shared" si="8"/>
        <v>4126657.407407407</v>
      </c>
      <c r="J21" s="8"/>
      <c r="M21" s="1"/>
      <c r="N21" s="1"/>
    </row>
    <row r="22" spans="1:14" ht="12.75">
      <c r="A22" s="1" t="s">
        <v>11</v>
      </c>
      <c r="B22" s="6">
        <v>50</v>
      </c>
      <c r="C22" s="7">
        <f t="shared" si="5"/>
        <v>0.0006515846538782318</v>
      </c>
      <c r="D22" s="6">
        <v>118</v>
      </c>
      <c r="E22" s="7">
        <f t="shared" si="6"/>
        <v>0.0004000718773203321</v>
      </c>
      <c r="F22" s="20">
        <v>88805000</v>
      </c>
      <c r="G22" s="7">
        <f t="shared" si="7"/>
        <v>0.002101292365241278</v>
      </c>
      <c r="H22" s="20">
        <f t="shared" si="8"/>
        <v>752584.7457627119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76736</v>
      </c>
      <c r="C24" s="11">
        <f t="shared" si="9"/>
        <v>1</v>
      </c>
      <c r="D24" s="10">
        <f t="shared" si="9"/>
        <v>294947</v>
      </c>
      <c r="E24" s="11">
        <f t="shared" si="9"/>
        <v>1</v>
      </c>
      <c r="F24" s="21">
        <f t="shared" si="9"/>
        <v>42262086642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122916</v>
      </c>
      <c r="C27" s="7">
        <f>B27/B$35</f>
        <v>0.9519074392453882</v>
      </c>
      <c r="D27" s="6">
        <v>594978</v>
      </c>
      <c r="E27" s="7">
        <f>D27/D$35</f>
        <v>0.9583404473279836</v>
      </c>
      <c r="F27" s="20">
        <v>108093428597</v>
      </c>
      <c r="G27" s="7">
        <f>F27/F$35</f>
        <v>0.4775678708448256</v>
      </c>
      <c r="H27" s="20">
        <f aca="true" t="shared" si="10" ref="H27:H33">IF(D27=0,"-",+F27/D27)</f>
        <v>181676.34533881926</v>
      </c>
      <c r="J27" s="8"/>
    </row>
    <row r="28" spans="1:10" ht="12.75">
      <c r="A28" s="1" t="s">
        <v>6</v>
      </c>
      <c r="B28" s="6">
        <v>1249</v>
      </c>
      <c r="C28" s="7">
        <f aca="true" t="shared" si="11" ref="C28:C33">B28/B$35</f>
        <v>0.00967272276690984</v>
      </c>
      <c r="D28" s="6">
        <v>3469</v>
      </c>
      <c r="E28" s="7">
        <f aca="true" t="shared" si="12" ref="E28:E33">D28/D$35</f>
        <v>0.00558757300569227</v>
      </c>
      <c r="F28" s="20">
        <v>2355673009</v>
      </c>
      <c r="G28" s="7">
        <f aca="true" t="shared" si="13" ref="G28:G33">F28/F$35</f>
        <v>0.010407605327323075</v>
      </c>
      <c r="H28" s="20">
        <f t="shared" si="10"/>
        <v>679063.9979821274</v>
      </c>
      <c r="J28" s="8"/>
    </row>
    <row r="29" spans="1:10" ht="12.75">
      <c r="A29" s="1" t="s">
        <v>7</v>
      </c>
      <c r="B29" s="6">
        <v>172</v>
      </c>
      <c r="C29" s="7">
        <f t="shared" si="11"/>
        <v>0.0013320322785496336</v>
      </c>
      <c r="D29" s="6">
        <v>878</v>
      </c>
      <c r="E29" s="7">
        <f t="shared" si="12"/>
        <v>0.0014142084459492109</v>
      </c>
      <c r="F29" s="20">
        <v>863633065</v>
      </c>
      <c r="G29" s="7">
        <f t="shared" si="13"/>
        <v>0.0038156195931293435</v>
      </c>
      <c r="H29" s="20">
        <f t="shared" si="10"/>
        <v>983636.7482915717</v>
      </c>
      <c r="J29" s="8"/>
    </row>
    <row r="30" spans="1:10" ht="12.75">
      <c r="A30" s="1" t="s">
        <v>8</v>
      </c>
      <c r="B30" s="6">
        <v>345</v>
      </c>
      <c r="C30" s="7">
        <f t="shared" si="11"/>
        <v>0.0026718089308117652</v>
      </c>
      <c r="D30" s="6">
        <v>2656</v>
      </c>
      <c r="E30" s="7">
        <f t="shared" si="12"/>
        <v>0.004278061084784857</v>
      </c>
      <c r="F30" s="20">
        <v>2320810000</v>
      </c>
      <c r="G30" s="7">
        <f t="shared" si="13"/>
        <v>0.010253576972450114</v>
      </c>
      <c r="H30" s="20">
        <f t="shared" si="10"/>
        <v>873798.9457831326</v>
      </c>
      <c r="J30" s="8"/>
    </row>
    <row r="31" spans="1:10" ht="12.75">
      <c r="A31" s="1" t="s">
        <v>9</v>
      </c>
      <c r="B31" s="6">
        <v>3424</v>
      </c>
      <c r="C31" s="7">
        <f t="shared" si="11"/>
        <v>0.02651673559159271</v>
      </c>
      <c r="D31" s="6">
        <v>17044</v>
      </c>
      <c r="E31" s="7">
        <f t="shared" si="12"/>
        <v>0.02745303958172933</v>
      </c>
      <c r="F31" s="20">
        <v>91483102290</v>
      </c>
      <c r="G31" s="7">
        <f t="shared" si="13"/>
        <v>0.40418174301603416</v>
      </c>
      <c r="H31" s="20">
        <f t="shared" si="10"/>
        <v>5367466.691504342</v>
      </c>
      <c r="J31" s="8"/>
    </row>
    <row r="32" spans="1:10" ht="12.75">
      <c r="A32" s="1" t="s">
        <v>10</v>
      </c>
      <c r="B32" s="6">
        <v>884</v>
      </c>
      <c r="C32" s="7">
        <f t="shared" si="11"/>
        <v>0.006846026361848117</v>
      </c>
      <c r="D32" s="6">
        <v>1402</v>
      </c>
      <c r="E32" s="7">
        <f t="shared" si="12"/>
        <v>0.002258223509363091</v>
      </c>
      <c r="F32" s="20">
        <v>20464127000</v>
      </c>
      <c r="G32" s="7">
        <f t="shared" si="13"/>
        <v>0.0904126151509579</v>
      </c>
      <c r="H32" s="20">
        <f t="shared" si="10"/>
        <v>14596381.597717546</v>
      </c>
      <c r="J32" s="8"/>
    </row>
    <row r="33" spans="1:10" ht="12.75">
      <c r="A33" s="1" t="s">
        <v>11</v>
      </c>
      <c r="B33" s="6">
        <v>136</v>
      </c>
      <c r="C33" s="7">
        <f t="shared" si="11"/>
        <v>0.0010532348248997103</v>
      </c>
      <c r="D33" s="6">
        <v>415</v>
      </c>
      <c r="E33" s="7">
        <f t="shared" si="12"/>
        <v>0.0006684470444976338</v>
      </c>
      <c r="F33" s="20">
        <v>760726789</v>
      </c>
      <c r="G33" s="7">
        <f t="shared" si="13"/>
        <v>0.0033609690952798015</v>
      </c>
      <c r="H33" s="20">
        <f t="shared" si="10"/>
        <v>1833076.6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129126</v>
      </c>
      <c r="C35" s="11">
        <f t="shared" si="14"/>
        <v>1</v>
      </c>
      <c r="D35" s="10">
        <f t="shared" si="14"/>
        <v>620842</v>
      </c>
      <c r="E35" s="11">
        <f t="shared" si="14"/>
        <v>1</v>
      </c>
      <c r="F35" s="21">
        <f t="shared" si="14"/>
        <v>226341500750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112658</v>
      </c>
      <c r="C38" s="7">
        <f aca="true" t="shared" si="15" ref="C38:C44">B38/B$46</f>
        <v>0.9527909336941813</v>
      </c>
      <c r="D38" s="6">
        <v>414895</v>
      </c>
      <c r="E38" s="7">
        <f aca="true" t="shared" si="16" ref="E38:E44">D38/D$46</f>
        <v>0.9650987790155362</v>
      </c>
      <c r="F38" s="20">
        <v>61967160050</v>
      </c>
      <c r="G38" s="7">
        <f aca="true" t="shared" si="17" ref="G38:G44">F38/F$46</f>
        <v>0.46700954410696377</v>
      </c>
      <c r="H38" s="20">
        <f aca="true" t="shared" si="18" ref="H38:H44">IF(D38=0,"-",+F38/D38)</f>
        <v>149356.24688174116</v>
      </c>
      <c r="J38" s="8"/>
      <c r="N38" s="1"/>
    </row>
    <row r="39" spans="1:14" ht="12.75">
      <c r="A39" s="1" t="s">
        <v>6</v>
      </c>
      <c r="B39" s="6">
        <v>1204</v>
      </c>
      <c r="C39" s="7">
        <f t="shared" si="15"/>
        <v>0.010182679296346414</v>
      </c>
      <c r="D39" s="6">
        <v>2655</v>
      </c>
      <c r="E39" s="7">
        <f t="shared" si="16"/>
        <v>0.006175869215792547</v>
      </c>
      <c r="F39" s="20">
        <v>1869344009</v>
      </c>
      <c r="G39" s="7">
        <f t="shared" si="17"/>
        <v>0.014088131402468135</v>
      </c>
      <c r="H39" s="20">
        <f t="shared" si="18"/>
        <v>704084.3725047081</v>
      </c>
      <c r="J39" s="8"/>
      <c r="N39" s="1"/>
    </row>
    <row r="40" spans="1:14" ht="12.75">
      <c r="A40" s="1" t="s">
        <v>7</v>
      </c>
      <c r="B40" s="6">
        <v>168</v>
      </c>
      <c r="C40" s="7">
        <f t="shared" si="15"/>
        <v>0.0014208389715832206</v>
      </c>
      <c r="D40" s="6">
        <v>718</v>
      </c>
      <c r="E40" s="7">
        <f t="shared" si="16"/>
        <v>0.0016701597351936152</v>
      </c>
      <c r="F40" s="20">
        <v>755193065</v>
      </c>
      <c r="G40" s="7">
        <f t="shared" si="17"/>
        <v>0.005691439929049817</v>
      </c>
      <c r="H40" s="20">
        <f t="shared" si="18"/>
        <v>1051800.926183844</v>
      </c>
      <c r="J40" s="8"/>
      <c r="N40" s="1"/>
    </row>
    <row r="41" spans="1:14" ht="12.75">
      <c r="A41" s="1" t="s">
        <v>8</v>
      </c>
      <c r="B41" s="6">
        <v>325</v>
      </c>
      <c r="C41" s="7">
        <f t="shared" si="15"/>
        <v>0.0027486468200270636</v>
      </c>
      <c r="D41" s="6">
        <v>1695</v>
      </c>
      <c r="E41" s="7">
        <f t="shared" si="16"/>
        <v>0.0039427865614946765</v>
      </c>
      <c r="F41" s="20">
        <v>1619350000</v>
      </c>
      <c r="G41" s="7">
        <f t="shared" si="17"/>
        <v>0.012204075588415025</v>
      </c>
      <c r="H41" s="20">
        <f t="shared" si="18"/>
        <v>955368.7315634218</v>
      </c>
      <c r="J41" s="8"/>
      <c r="N41" s="1"/>
    </row>
    <row r="42" spans="1:14" ht="12.75">
      <c r="A42" s="1" t="s">
        <v>9</v>
      </c>
      <c r="B42" s="6">
        <v>2906</v>
      </c>
      <c r="C42" s="7">
        <f t="shared" si="15"/>
        <v>0.024577131258457376</v>
      </c>
      <c r="D42" s="6">
        <v>8530</v>
      </c>
      <c r="E42" s="7">
        <f t="shared" si="16"/>
        <v>0.01984186983454253</v>
      </c>
      <c r="F42" s="20">
        <v>48968777850</v>
      </c>
      <c r="G42" s="7">
        <f t="shared" si="17"/>
        <v>0.3690484863393975</v>
      </c>
      <c r="H42" s="20">
        <f t="shared" si="18"/>
        <v>5740771.143024619</v>
      </c>
      <c r="J42" s="8"/>
      <c r="N42" s="1"/>
    </row>
    <row r="43" spans="1:14" ht="12.75">
      <c r="A43" s="1" t="s">
        <v>10</v>
      </c>
      <c r="B43" s="6">
        <v>861</v>
      </c>
      <c r="C43" s="7">
        <f t="shared" si="15"/>
        <v>0.007281799729364005</v>
      </c>
      <c r="D43" s="6">
        <v>1138</v>
      </c>
      <c r="E43" s="7">
        <f t="shared" si="16"/>
        <v>0.0026471333964489334</v>
      </c>
      <c r="F43" s="20">
        <v>16958368000</v>
      </c>
      <c r="G43" s="7">
        <f t="shared" si="17"/>
        <v>0.12780511003066572</v>
      </c>
      <c r="H43" s="20">
        <f t="shared" si="18"/>
        <v>14901905.096660808</v>
      </c>
      <c r="J43" s="8"/>
      <c r="N43" s="1"/>
    </row>
    <row r="44" spans="1:14" ht="12.75">
      <c r="A44" s="1" t="s">
        <v>11</v>
      </c>
      <c r="B44" s="6">
        <v>118</v>
      </c>
      <c r="C44" s="7">
        <f t="shared" si="15"/>
        <v>0.0009979702300405954</v>
      </c>
      <c r="D44" s="6">
        <v>268</v>
      </c>
      <c r="E44" s="7">
        <f t="shared" si="16"/>
        <v>0.0006234022409914887</v>
      </c>
      <c r="F44" s="20">
        <v>551086789</v>
      </c>
      <c r="G44" s="7">
        <f t="shared" si="17"/>
        <v>0.0041532126030400605</v>
      </c>
      <c r="H44" s="20">
        <f t="shared" si="18"/>
        <v>2056293.9888059702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118240</v>
      </c>
      <c r="C46" s="11">
        <f t="shared" si="19"/>
        <v>1</v>
      </c>
      <c r="D46" s="10">
        <f t="shared" si="19"/>
        <v>429899</v>
      </c>
      <c r="E46" s="11">
        <f t="shared" si="19"/>
        <v>0.9999999999999999</v>
      </c>
      <c r="F46" s="10">
        <f t="shared" si="19"/>
        <v>132689279763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99650</v>
      </c>
      <c r="C49" s="7">
        <f aca="true" t="shared" si="20" ref="C49:C55">B49/B$57</f>
        <v>0.9625880239173903</v>
      </c>
      <c r="D49" s="6">
        <v>180083</v>
      </c>
      <c r="E49" s="7">
        <f aca="true" t="shared" si="21" ref="E49:E55">D49/D$57</f>
        <v>0.9431243879063386</v>
      </c>
      <c r="F49" s="20">
        <v>46126268547</v>
      </c>
      <c r="G49" s="7">
        <f aca="true" t="shared" si="22" ref="G49:G55">F49/F$57</f>
        <v>0.4925272253116437</v>
      </c>
      <c r="H49" s="20">
        <f aca="true" t="shared" si="23" ref="H49:H55">IF(D49=0,"-",+F49/D49)</f>
        <v>256138.93897258487</v>
      </c>
      <c r="J49" s="8"/>
      <c r="N49" s="1"/>
    </row>
    <row r="50" spans="1:14" ht="12.75">
      <c r="A50" s="1" t="s">
        <v>6</v>
      </c>
      <c r="B50" s="6">
        <v>560</v>
      </c>
      <c r="C50" s="7">
        <f t="shared" si="20"/>
        <v>0.005409425924673744</v>
      </c>
      <c r="D50" s="6">
        <v>814</v>
      </c>
      <c r="E50" s="7">
        <f t="shared" si="21"/>
        <v>0.004263052324515693</v>
      </c>
      <c r="F50" s="20">
        <v>486329000</v>
      </c>
      <c r="G50" s="7">
        <f t="shared" si="22"/>
        <v>0.005192925430647374</v>
      </c>
      <c r="H50" s="20">
        <f t="shared" si="23"/>
        <v>597455.7739557739</v>
      </c>
      <c r="J50" s="8"/>
      <c r="N50" s="1"/>
    </row>
    <row r="51" spans="1:14" ht="12.75">
      <c r="A51" s="1" t="s">
        <v>7</v>
      </c>
      <c r="B51" s="6">
        <v>23</v>
      </c>
      <c r="C51" s="7">
        <f t="shared" si="20"/>
        <v>0.00022217285047767163</v>
      </c>
      <c r="D51" s="6">
        <v>160</v>
      </c>
      <c r="E51" s="7">
        <f t="shared" si="21"/>
        <v>0.0008379464028532075</v>
      </c>
      <c r="F51" s="20">
        <v>108440000</v>
      </c>
      <c r="G51" s="7">
        <f t="shared" si="22"/>
        <v>0.0011579009964435623</v>
      </c>
      <c r="H51" s="20">
        <f t="shared" si="23"/>
        <v>677750</v>
      </c>
      <c r="J51" s="8"/>
      <c r="N51" s="1"/>
    </row>
    <row r="52" spans="1:14" ht="12.75">
      <c r="A52" s="1" t="s">
        <v>8</v>
      </c>
      <c r="B52" s="6">
        <v>273</v>
      </c>
      <c r="C52" s="7">
        <f t="shared" si="20"/>
        <v>0.00263709513827845</v>
      </c>
      <c r="D52" s="6">
        <v>961</v>
      </c>
      <c r="E52" s="7">
        <f t="shared" si="21"/>
        <v>0.005032915582137078</v>
      </c>
      <c r="F52" s="20">
        <v>701460000</v>
      </c>
      <c r="G52" s="7">
        <f t="shared" si="22"/>
        <v>0.007490051945456485</v>
      </c>
      <c r="H52" s="20">
        <f t="shared" si="23"/>
        <v>729927.1592091571</v>
      </c>
      <c r="J52" s="8"/>
      <c r="N52" s="1"/>
    </row>
    <row r="53" spans="1:14" ht="12.75">
      <c r="A53" s="1" t="s">
        <v>9</v>
      </c>
      <c r="B53" s="6">
        <v>2741</v>
      </c>
      <c r="C53" s="7">
        <f t="shared" si="20"/>
        <v>0.026477207963447737</v>
      </c>
      <c r="D53" s="6">
        <v>8514</v>
      </c>
      <c r="E53" s="7">
        <f t="shared" si="21"/>
        <v>0.044589222961826304</v>
      </c>
      <c r="F53" s="20">
        <v>42514324440</v>
      </c>
      <c r="G53" s="7">
        <f t="shared" si="22"/>
        <v>0.4539595963869503</v>
      </c>
      <c r="H53" s="20">
        <f t="shared" si="23"/>
        <v>4993460.704721635</v>
      </c>
      <c r="J53" s="8"/>
      <c r="N53" s="1"/>
    </row>
    <row r="54" spans="1:14" ht="12.75">
      <c r="A54" s="1" t="s">
        <v>10</v>
      </c>
      <c r="B54" s="6">
        <v>193</v>
      </c>
      <c r="C54" s="7">
        <f t="shared" si="20"/>
        <v>0.001864320006182201</v>
      </c>
      <c r="D54" s="6">
        <v>264</v>
      </c>
      <c r="E54" s="7">
        <f t="shared" si="21"/>
        <v>0.0013826115647077924</v>
      </c>
      <c r="F54" s="20">
        <v>3505759000</v>
      </c>
      <c r="G54" s="7">
        <f t="shared" si="22"/>
        <v>0.037433805232303455</v>
      </c>
      <c r="H54" s="20">
        <f t="shared" si="23"/>
        <v>13279390.151515152</v>
      </c>
      <c r="J54" s="8"/>
      <c r="N54" s="1"/>
    </row>
    <row r="55" spans="1:14" ht="12.75">
      <c r="A55" s="1" t="s">
        <v>11</v>
      </c>
      <c r="B55" s="6">
        <v>83</v>
      </c>
      <c r="C55" s="7">
        <f t="shared" si="20"/>
        <v>0.0008017541995498585</v>
      </c>
      <c r="D55" s="6">
        <v>147</v>
      </c>
      <c r="E55" s="7">
        <f t="shared" si="21"/>
        <v>0.0007698632576213844</v>
      </c>
      <c r="F55" s="20">
        <v>209640000</v>
      </c>
      <c r="G55" s="7">
        <f t="shared" si="22"/>
        <v>0.0022384946965550386</v>
      </c>
      <c r="H55" s="20">
        <f t="shared" si="23"/>
        <v>1426122.448979592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103523</v>
      </c>
      <c r="C57" s="11">
        <f t="shared" si="24"/>
        <v>1</v>
      </c>
      <c r="D57" s="10">
        <f t="shared" si="24"/>
        <v>190943</v>
      </c>
      <c r="E57" s="11">
        <f t="shared" si="24"/>
        <v>1</v>
      </c>
      <c r="F57" s="10">
        <f t="shared" si="24"/>
        <v>93652220987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Deb Pugh</cp:lastModifiedBy>
  <cp:lastPrinted>2001-02-08T21:22:29Z</cp:lastPrinted>
  <dcterms:created xsi:type="dcterms:W3CDTF">2000-09-06T18:30:25Z</dcterms:created>
  <dcterms:modified xsi:type="dcterms:W3CDTF">2011-04-04T15:03:41Z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