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<sst xmlns="http://schemas.openxmlformats.org/spreadsheetml/2006/main" count="117" uniqueCount="50">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</sst>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638019</c:v>
                </c:pt>
                <c:pt idx="1">
                  <c:v>99341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737360</c:v>
                </c:pt>
                <c:pt idx="1">
                  <c:v>4211</c:v>
                </c:pt>
                <c:pt idx="2">
                  <c:v>695</c:v>
                </c:pt>
                <c:pt idx="3">
                  <c:v>958</c:v>
                </c:pt>
                <c:pt idx="4">
                  <c:v>14051</c:v>
                </c:pt>
                <c:pt idx="5">
                  <c:v>985</c:v>
                </c:pt>
                <c:pt idx="6">
                  <c:v>334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125148168762</c:v>
                </c:pt>
                <c:pt idx="1">
                  <c:v>3529426479</c:v>
                </c:pt>
                <c:pt idx="2">
                  <c:v>1945747403</c:v>
                </c:pt>
                <c:pt idx="3">
                  <c:v>564644000</c:v>
                </c:pt>
                <c:pt idx="4">
                  <c:v>77788706000</c:v>
                </c:pt>
                <c:pt idx="5">
                  <c:v>15543472000</c:v>
                </c:pt>
                <c:pt idx="6">
                  <c:v>972270864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90299422437</c:v>
                </c:pt>
                <c:pt idx="1">
                  <c:v>34848746325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2325"/>
          <c:w val="0.958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169724.65113648694</c:v>
                </c:pt>
                <c:pt idx="1">
                  <c:v>153581.1904936638</c:v>
                </c:pt>
                <c:pt idx="2">
                  <c:v>179039.9908204491</c:v>
                </c:pt>
                <c:pt idx="3">
                  <c:v>178741.29514835347</c:v>
                </c:pt>
                <c:pt idx="4">
                  <c:v>179545.30688765817</c:v>
                </c:pt>
              </c:numCache>
            </c:numRef>
          </c:val>
        </c:ser>
        <c:axId val="7340874"/>
        <c:axId val="66067867"/>
      </c:barChart>
      <c:catAx>
        <c:axId val="734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34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195"/>
          <c:w val="0.986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15780174.61928934</c:v>
                </c:pt>
                <c:pt idx="1">
                  <c:v>1936472.2222222222</c:v>
                </c:pt>
                <c:pt idx="2">
                  <c:v>16305330.874604847</c:v>
                </c:pt>
                <c:pt idx="3">
                  <c:v>16760885.889570553</c:v>
                </c:pt>
                <c:pt idx="4">
                  <c:v>13534604.47761194</c:v>
                </c:pt>
              </c:numCache>
            </c:numRef>
          </c:val>
        </c:ser>
        <c:axId val="57739892"/>
        <c:axId val="49896981"/>
      </c:barChart>
      <c:catAx>
        <c:axId val="5773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739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838144.4975065305</c:v>
                </c:pt>
                <c:pt idx="1">
                  <c:v>795425.9687108886</c:v>
                </c:pt>
                <c:pt idx="2">
                  <c:v>848148.0451348183</c:v>
                </c:pt>
                <c:pt idx="3">
                  <c:v>956646.380988024</c:v>
                </c:pt>
                <c:pt idx="4">
                  <c:v>456381.08108108107</c:v>
                </c:pt>
              </c:numCache>
            </c:numRef>
          </c:val>
        </c:ser>
        <c:axId val="46419646"/>
        <c:axId val="15123631"/>
      </c:barChart>
      <c:cat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419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2799636.551079137</c:v>
                </c:pt>
                <c:pt idx="1">
                  <c:v>573386.1386138614</c:v>
                </c:pt>
                <c:pt idx="2">
                  <c:v>3178174.079124579</c:v>
                </c:pt>
                <c:pt idx="3">
                  <c:v>2725590.0607734807</c:v>
                </c:pt>
                <c:pt idx="4">
                  <c:v>7996862.7450980395</c:v>
                </c:pt>
              </c:numCache>
            </c:numRef>
          </c:val>
        </c:ser>
        <c:axId val="1894952"/>
        <c:axId val="17054569"/>
      </c:barChart>
      <c:catAx>
        <c:axId val="1894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94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589398.7473903967</c:v>
                </c:pt>
                <c:pt idx="1">
                  <c:v>277102.4844720497</c:v>
                </c:pt>
                <c:pt idx="2">
                  <c:v>747511.0062893082</c:v>
                </c:pt>
                <c:pt idx="3">
                  <c:v>1172160.3498542274</c:v>
                </c:pt>
                <c:pt idx="4">
                  <c:v>250395.90443686006</c:v>
                </c:pt>
              </c:numCache>
            </c:numRef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27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5536168.671268949</c:v>
                </c:pt>
                <c:pt idx="1">
                  <c:v>2895563.603164942</c:v>
                </c:pt>
                <c:pt idx="2">
                  <c:v>5885823.259187621</c:v>
                </c:pt>
                <c:pt idx="3">
                  <c:v>6414563.711001642</c:v>
                </c:pt>
                <c:pt idx="4">
                  <c:v>5376163.659385881</c:v>
                </c:pt>
              </c:numCache>
            </c:numRef>
          </c:val>
        </c:ser>
        <c:axId val="17641052"/>
        <c:axId val="24551741"/>
      </c:barChart>
      <c:catAx>
        <c:axId val="1764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641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116434</c:v>
                </c:pt>
                <c:pt idx="1">
                  <c:v>1514</c:v>
                </c:pt>
                <c:pt idx="2">
                  <c:v>310</c:v>
                </c:pt>
                <c:pt idx="3">
                  <c:v>179</c:v>
                </c:pt>
                <c:pt idx="4">
                  <c:v>2409</c:v>
                </c:pt>
                <c:pt idx="5">
                  <c:v>662</c:v>
                </c:pt>
                <c:pt idx="6">
                  <c:v>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8c41adc-f580-4a71-acab-bec28b6af19e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737,360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7fa76469-6e97-4497-b092-69f6e42964e5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$125.15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6e30ea29-5a70-4b78-8fa0-755d16a50a57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121,599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3f506229-3fcc-4da2-8b88-30341379dfe2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758,594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70c40c86-95c9-4b2f-9c1f-494a35b220e5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$225,492,435,508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M1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3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0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1" sqref="A1:E1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638019</v>
      </c>
      <c r="C6" s="7">
        <f>B6/B$9</f>
        <v>0.865274764023001</v>
      </c>
      <c r="D6" s="14">
        <v>90299422437</v>
      </c>
      <c r="E6" s="7">
        <f>D6/D$9</f>
        <v>0.7215401018669841</v>
      </c>
    </row>
    <row r="7" spans="1:5" ht="12.75">
      <c r="A7" s="1" t="s">
        <v>30</v>
      </c>
      <c r="B7" s="6">
        <v>99341</v>
      </c>
      <c r="C7" s="7">
        <f>B7/B$9</f>
        <v>0.13472523597699904</v>
      </c>
      <c r="D7" s="14">
        <v>34848746325</v>
      </c>
      <c r="E7" s="7">
        <f>D7/D$9</f>
        <v>0.27845989813301586</v>
      </c>
    </row>
    <row r="9" spans="1:7" ht="12.75">
      <c r="A9" s="9" t="s">
        <v>12</v>
      </c>
      <c r="B9" s="10">
        <f>SUM(B6:B7)</f>
        <v>737360</v>
      </c>
      <c r="C9" s="29">
        <f>SUM(C6:C7)</f>
        <v>1</v>
      </c>
      <c r="D9" s="15">
        <f>SUM(D6:D7)</f>
        <v>125148168762</v>
      </c>
      <c r="E9" s="29">
        <f>SUM(E6:E7)</f>
        <v>1</v>
      </c>
      <c r="G9" s="54">
        <f>+D9/1000000000</f>
        <v>125.148168762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22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116434</v>
      </c>
      <c r="C5" s="7">
        <f>B5/B$13</f>
        <v>0.9575243217460669</v>
      </c>
      <c r="D5" s="6">
        <v>737360</v>
      </c>
      <c r="E5" s="7">
        <f>D5/D$13</f>
        <v>0.9720087424893948</v>
      </c>
      <c r="F5" s="14">
        <v>125148168762</v>
      </c>
      <c r="G5" s="7">
        <f>F5/F$13</f>
        <v>0.5549994104239475</v>
      </c>
      <c r="H5" s="14">
        <f>IF(D5=0,"-",+F5/D5)</f>
        <v>169724.65113648694</v>
      </c>
      <c r="I5" s="25"/>
    </row>
    <row r="6" spans="1:8" ht="12.75">
      <c r="A6" s="51" t="s">
        <v>6</v>
      </c>
      <c r="B6" s="6">
        <v>1514</v>
      </c>
      <c r="C6" s="7">
        <f aca="true" t="shared" si="0" ref="C6:C11">B6/B$13</f>
        <v>0.012450760285857614</v>
      </c>
      <c r="D6" s="6">
        <v>4211</v>
      </c>
      <c r="E6" s="7">
        <f aca="true" t="shared" si="1" ref="E6:E11">D6/D$13</f>
        <v>0.005551058932709724</v>
      </c>
      <c r="F6" s="14">
        <v>3529426479</v>
      </c>
      <c r="G6" s="7">
        <f aca="true" t="shared" si="2" ref="G6:G11">F6/F$13</f>
        <v>0.015652083720896187</v>
      </c>
      <c r="H6" s="14">
        <f aca="true" t="shared" si="3" ref="H6:H11">IF(D6=0,"-",+F6/D6)</f>
        <v>838144.4975065305</v>
      </c>
    </row>
    <row r="7" spans="1:8" ht="12.75">
      <c r="A7" s="51" t="s">
        <v>7</v>
      </c>
      <c r="B7" s="6">
        <v>310</v>
      </c>
      <c r="C7" s="7">
        <f t="shared" si="0"/>
        <v>0.002549363070419987</v>
      </c>
      <c r="D7" s="6">
        <v>695</v>
      </c>
      <c r="E7" s="7">
        <f t="shared" si="1"/>
        <v>0.000916168596113336</v>
      </c>
      <c r="F7" s="14">
        <v>1945747403</v>
      </c>
      <c r="G7" s="7">
        <f t="shared" si="2"/>
        <v>0.008628881047013965</v>
      </c>
      <c r="H7" s="14">
        <f t="shared" si="3"/>
        <v>2799636.551079137</v>
      </c>
    </row>
    <row r="8" spans="1:8" ht="12.75">
      <c r="A8" s="51" t="s">
        <v>8</v>
      </c>
      <c r="B8" s="6">
        <v>179</v>
      </c>
      <c r="C8" s="7">
        <f t="shared" si="0"/>
        <v>0.0014720515793715408</v>
      </c>
      <c r="D8" s="6">
        <v>958</v>
      </c>
      <c r="E8" s="7">
        <f t="shared" si="1"/>
        <v>0.0012628626116209724</v>
      </c>
      <c r="F8" s="14">
        <v>564644000</v>
      </c>
      <c r="G8" s="7">
        <f t="shared" si="2"/>
        <v>0.0025040485226386568</v>
      </c>
      <c r="H8" s="14">
        <f t="shared" si="3"/>
        <v>589398.7473903967</v>
      </c>
    </row>
    <row r="9" spans="1:8" ht="12.75">
      <c r="A9" s="51" t="s">
        <v>9</v>
      </c>
      <c r="B9" s="6">
        <v>2409</v>
      </c>
      <c r="C9" s="7">
        <f t="shared" si="0"/>
        <v>0.019811018182715318</v>
      </c>
      <c r="D9" s="6">
        <v>14051</v>
      </c>
      <c r="E9" s="7">
        <f t="shared" si="1"/>
        <v>0.018522424379839544</v>
      </c>
      <c r="F9" s="14">
        <v>77788706000</v>
      </c>
      <c r="G9" s="7">
        <f t="shared" si="2"/>
        <v>0.34497257446687263</v>
      </c>
      <c r="H9" s="14">
        <f t="shared" si="3"/>
        <v>5536168.671268949</v>
      </c>
    </row>
    <row r="10" spans="1:8" ht="12.75">
      <c r="A10" s="51" t="s">
        <v>10</v>
      </c>
      <c r="B10" s="6">
        <v>662</v>
      </c>
      <c r="C10" s="7">
        <f t="shared" si="0"/>
        <v>0.005444123718122682</v>
      </c>
      <c r="D10" s="6">
        <v>985</v>
      </c>
      <c r="E10" s="7">
        <f t="shared" si="1"/>
        <v>0.0012984547729088286</v>
      </c>
      <c r="F10" s="14">
        <v>15543472000</v>
      </c>
      <c r="G10" s="7">
        <f t="shared" si="2"/>
        <v>0.06893123472183416</v>
      </c>
      <c r="H10" s="14">
        <f t="shared" si="3"/>
        <v>15780174.61928934</v>
      </c>
    </row>
    <row r="11" spans="1:8" ht="12.75">
      <c r="A11" s="51" t="s">
        <v>11</v>
      </c>
      <c r="B11" s="6">
        <v>91</v>
      </c>
      <c r="C11" s="7">
        <f t="shared" si="0"/>
        <v>0.0007483614174458672</v>
      </c>
      <c r="D11" s="6">
        <v>334</v>
      </c>
      <c r="E11" s="7">
        <f t="shared" si="1"/>
        <v>0.0004402882174127399</v>
      </c>
      <c r="F11" s="14">
        <v>972270864</v>
      </c>
      <c r="G11" s="7">
        <f t="shared" si="2"/>
        <v>0.004311767096796938</v>
      </c>
      <c r="H11" s="14">
        <f t="shared" si="3"/>
        <v>2910990.610778443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121599</v>
      </c>
      <c r="C13" s="11">
        <f t="shared" si="4"/>
        <v>0.9999999999999999</v>
      </c>
      <c r="D13" s="10">
        <f t="shared" si="4"/>
        <v>758594</v>
      </c>
      <c r="E13" s="12">
        <f t="shared" si="4"/>
        <v>0.9999999999999999</v>
      </c>
      <c r="F13" s="15">
        <f t="shared" si="4"/>
        <v>225492435508</v>
      </c>
      <c r="G13" s="12">
        <f t="shared" si="4"/>
        <v>1.0000000000000002</v>
      </c>
      <c r="H13" s="15">
        <f>F13/D13</f>
        <v>297250.4864367501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72199</v>
      </c>
      <c r="C16" s="7">
        <f aca="true" t="shared" si="5" ref="C16:C22">B16/B$24</f>
        <v>0.984402056092606</v>
      </c>
      <c r="D16" s="6">
        <v>269799</v>
      </c>
      <c r="E16" s="7">
        <f aca="true" t="shared" si="6" ref="E16:E22">D16/D$24</f>
        <v>0.9890463988386543</v>
      </c>
      <c r="F16" s="20">
        <v>41436051614</v>
      </c>
      <c r="G16" s="7">
        <f aca="true" t="shared" si="7" ref="G16:G22">F16/F$24</f>
        <v>0.8792592440750466</v>
      </c>
      <c r="H16" s="20">
        <f aca="true" t="shared" si="8" ref="H16:H22">IF(D16=0,"-",+F16/D16)</f>
        <v>153581.1904936638</v>
      </c>
      <c r="J16" s="8"/>
      <c r="M16" s="1"/>
      <c r="N16" s="1"/>
    </row>
    <row r="17" spans="1:14" ht="12.75">
      <c r="A17" s="1" t="s">
        <v>6</v>
      </c>
      <c r="B17" s="6">
        <v>448</v>
      </c>
      <c r="C17" s="7">
        <f t="shared" si="5"/>
        <v>0.006108285725972486</v>
      </c>
      <c r="D17" s="6">
        <v>799</v>
      </c>
      <c r="E17" s="7">
        <f t="shared" si="6"/>
        <v>0.002929025210145645</v>
      </c>
      <c r="F17" s="20">
        <v>635545349</v>
      </c>
      <c r="G17" s="7">
        <f t="shared" si="7"/>
        <v>0.013486061083782096</v>
      </c>
      <c r="H17" s="20">
        <f t="shared" si="8"/>
        <v>795425.9687108886</v>
      </c>
      <c r="J17" s="8"/>
      <c r="M17" s="1"/>
      <c r="N17" s="1"/>
    </row>
    <row r="18" spans="1:14" ht="12.75">
      <c r="A18" s="1" t="s">
        <v>7</v>
      </c>
      <c r="B18" s="6">
        <v>68</v>
      </c>
      <c r="C18" s="7">
        <f t="shared" si="5"/>
        <v>0.0009271505119779665</v>
      </c>
      <c r="D18" s="6">
        <v>101</v>
      </c>
      <c r="E18" s="7">
        <f t="shared" si="6"/>
        <v>0.0003702522480910014</v>
      </c>
      <c r="F18" s="20">
        <v>57912000</v>
      </c>
      <c r="G18" s="7">
        <f t="shared" si="7"/>
        <v>0.0012288733930833765</v>
      </c>
      <c r="H18" s="20">
        <f t="shared" si="8"/>
        <v>573386.1386138614</v>
      </c>
      <c r="J18" s="8"/>
      <c r="M18" s="1"/>
      <c r="N18" s="1"/>
    </row>
    <row r="19" spans="1:14" ht="12.75">
      <c r="A19" s="1" t="s">
        <v>8</v>
      </c>
      <c r="B19" s="6">
        <v>104</v>
      </c>
      <c r="C19" s="7">
        <f t="shared" si="5"/>
        <v>0.001417994900672184</v>
      </c>
      <c r="D19" s="6">
        <v>322</v>
      </c>
      <c r="E19" s="7">
        <f t="shared" si="6"/>
        <v>0.0011804081572802222</v>
      </c>
      <c r="F19" s="20">
        <v>89227000</v>
      </c>
      <c r="G19" s="7">
        <f t="shared" si="7"/>
        <v>0.0018933672856169782</v>
      </c>
      <c r="H19" s="20">
        <f t="shared" si="8"/>
        <v>277102.4844720497</v>
      </c>
      <c r="J19" s="8"/>
      <c r="M19" s="1"/>
      <c r="N19" s="1"/>
    </row>
    <row r="20" spans="1:14" ht="12.75">
      <c r="A20" s="1" t="s">
        <v>9</v>
      </c>
      <c r="B20" s="6">
        <v>471</v>
      </c>
      <c r="C20" s="7">
        <f t="shared" si="5"/>
        <v>0.00642188075208268</v>
      </c>
      <c r="D20" s="6">
        <v>1643</v>
      </c>
      <c r="E20" s="7">
        <f t="shared" si="6"/>
        <v>0.006023014293203122</v>
      </c>
      <c r="F20" s="20">
        <v>4757411000</v>
      </c>
      <c r="G20" s="7">
        <f t="shared" si="7"/>
        <v>0.10095068030567378</v>
      </c>
      <c r="H20" s="20">
        <f t="shared" si="8"/>
        <v>2895563.603164942</v>
      </c>
      <c r="J20" s="8"/>
      <c r="M20" s="1"/>
      <c r="N20" s="1"/>
    </row>
    <row r="21" spans="1:14" ht="12.75">
      <c r="A21" s="1" t="s">
        <v>10</v>
      </c>
      <c r="B21" s="6">
        <v>22</v>
      </c>
      <c r="C21" s="7">
        <f t="shared" si="5"/>
        <v>0.00029996045975757744</v>
      </c>
      <c r="D21" s="6">
        <v>36</v>
      </c>
      <c r="E21" s="7">
        <f t="shared" si="6"/>
        <v>0.00013197109832946584</v>
      </c>
      <c r="F21" s="20">
        <v>69713000</v>
      </c>
      <c r="G21" s="7">
        <f t="shared" si="7"/>
        <v>0.0014792866910488575</v>
      </c>
      <c r="H21" s="20">
        <f t="shared" si="8"/>
        <v>1936472.2222222222</v>
      </c>
      <c r="J21" s="8"/>
      <c r="M21" s="1"/>
      <c r="N21" s="1"/>
    </row>
    <row r="22" spans="1:14" ht="12.75">
      <c r="A22" s="1" t="s">
        <v>11</v>
      </c>
      <c r="B22" s="6">
        <v>31</v>
      </c>
      <c r="C22" s="7">
        <f t="shared" si="5"/>
        <v>0.0004226715569311318</v>
      </c>
      <c r="D22" s="6">
        <v>87</v>
      </c>
      <c r="E22" s="7">
        <f t="shared" si="6"/>
        <v>0.00031893015429620915</v>
      </c>
      <c r="F22" s="20">
        <v>80231566</v>
      </c>
      <c r="G22" s="7">
        <f t="shared" si="7"/>
        <v>0.0017024871657482538</v>
      </c>
      <c r="H22" s="20">
        <f t="shared" si="8"/>
        <v>922201.908045977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73343</v>
      </c>
      <c r="C24" s="11">
        <f t="shared" si="9"/>
        <v>1</v>
      </c>
      <c r="D24" s="10">
        <f t="shared" si="9"/>
        <v>272787</v>
      </c>
      <c r="E24" s="11">
        <f t="shared" si="9"/>
        <v>1</v>
      </c>
      <c r="F24" s="21">
        <f t="shared" si="9"/>
        <v>47126091529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115771</v>
      </c>
      <c r="C27" s="7">
        <f>B27/B$35</f>
        <v>0.9574893930246214</v>
      </c>
      <c r="D27" s="6">
        <v>467561</v>
      </c>
      <c r="E27" s="7">
        <f>D27/D$35</f>
        <v>0.9624418750656125</v>
      </c>
      <c r="F27" s="20">
        <v>83712117148</v>
      </c>
      <c r="G27" s="7">
        <f>F27/F$35</f>
        <v>0.4693268655989039</v>
      </c>
      <c r="H27" s="20">
        <f aca="true" t="shared" si="10" ref="H27:H33">IF(D27=0,"-",+F27/D27)</f>
        <v>179039.9908204491</v>
      </c>
      <c r="J27" s="8"/>
    </row>
    <row r="28" spans="1:10" ht="12.75">
      <c r="A28" s="1" t="s">
        <v>6</v>
      </c>
      <c r="B28" s="6">
        <v>1501</v>
      </c>
      <c r="C28" s="7">
        <f aca="true" t="shared" si="11" ref="C28:C33">B28/B$35</f>
        <v>0.012414089702343046</v>
      </c>
      <c r="D28" s="6">
        <v>3412</v>
      </c>
      <c r="E28" s="7">
        <f aca="true" t="shared" si="12" ref="E28:E33">D28/D$35</f>
        <v>0.007023365245869244</v>
      </c>
      <c r="F28" s="20">
        <v>2893881130</v>
      </c>
      <c r="G28" s="7">
        <f aca="true" t="shared" si="13" ref="G28:G33">F28/F$35</f>
        <v>0.016224367587759223</v>
      </c>
      <c r="H28" s="20">
        <f t="shared" si="10"/>
        <v>848148.0451348183</v>
      </c>
      <c r="J28" s="8"/>
    </row>
    <row r="29" spans="1:10" ht="12.75">
      <c r="A29" s="1" t="s">
        <v>7</v>
      </c>
      <c r="B29" s="6">
        <v>308</v>
      </c>
      <c r="C29" s="7">
        <f t="shared" si="11"/>
        <v>0.0025473282000810513</v>
      </c>
      <c r="D29" s="6">
        <v>594</v>
      </c>
      <c r="E29" s="7">
        <f t="shared" si="12"/>
        <v>0.0012227077831319846</v>
      </c>
      <c r="F29" s="20">
        <v>1887835403</v>
      </c>
      <c r="G29" s="7">
        <f t="shared" si="13"/>
        <v>0.010584033741378165</v>
      </c>
      <c r="H29" s="20">
        <f t="shared" si="10"/>
        <v>3178174.079124579</v>
      </c>
      <c r="J29" s="8"/>
    </row>
    <row r="30" spans="1:10" ht="12.75">
      <c r="A30" s="1" t="s">
        <v>8</v>
      </c>
      <c r="B30" s="6">
        <v>179</v>
      </c>
      <c r="C30" s="7">
        <f t="shared" si="11"/>
        <v>0.0014804277526445071</v>
      </c>
      <c r="D30" s="6">
        <v>636</v>
      </c>
      <c r="E30" s="7">
        <f t="shared" si="12"/>
        <v>0.0013091618688079833</v>
      </c>
      <c r="F30" s="20">
        <v>475417000</v>
      </c>
      <c r="G30" s="7">
        <f t="shared" si="13"/>
        <v>0.0026653963376407678</v>
      </c>
      <c r="H30" s="20">
        <f t="shared" si="10"/>
        <v>747511.0062893082</v>
      </c>
      <c r="J30" s="8"/>
    </row>
    <row r="31" spans="1:10" ht="12.75">
      <c r="A31" s="1" t="s">
        <v>9</v>
      </c>
      <c r="B31" s="6">
        <v>2399</v>
      </c>
      <c r="C31" s="7">
        <f t="shared" si="11"/>
        <v>0.01984104010387806</v>
      </c>
      <c r="D31" s="6">
        <v>12408</v>
      </c>
      <c r="E31" s="7">
        <f t="shared" si="12"/>
        <v>0.025541007025423678</v>
      </c>
      <c r="F31" s="20">
        <v>73031295000</v>
      </c>
      <c r="G31" s="7">
        <f t="shared" si="13"/>
        <v>0.40944548938334663</v>
      </c>
      <c r="H31" s="20">
        <f t="shared" si="10"/>
        <v>5885823.259187621</v>
      </c>
      <c r="J31" s="8"/>
    </row>
    <row r="32" spans="1:10" ht="12.75">
      <c r="A32" s="1" t="s">
        <v>10</v>
      </c>
      <c r="B32" s="6">
        <v>662</v>
      </c>
      <c r="C32" s="7">
        <f t="shared" si="11"/>
        <v>0.005475101520953428</v>
      </c>
      <c r="D32" s="6">
        <v>949</v>
      </c>
      <c r="E32" s="7">
        <f t="shared" si="12"/>
        <v>0.0019534506501553087</v>
      </c>
      <c r="F32" s="20">
        <v>15473759000</v>
      </c>
      <c r="G32" s="7">
        <f t="shared" si="13"/>
        <v>0.08675268357701947</v>
      </c>
      <c r="H32" s="20">
        <f t="shared" si="10"/>
        <v>16305330.874604847</v>
      </c>
      <c r="J32" s="8"/>
    </row>
    <row r="33" spans="1:10" ht="12.75">
      <c r="A33" s="1" t="s">
        <v>11</v>
      </c>
      <c r="B33" s="6">
        <v>91</v>
      </c>
      <c r="C33" s="7">
        <f t="shared" si="11"/>
        <v>0.0007526196954784924</v>
      </c>
      <c r="D33" s="6">
        <v>247</v>
      </c>
      <c r="E33" s="7">
        <f t="shared" si="12"/>
        <v>0.0005084323609993269</v>
      </c>
      <c r="F33" s="20">
        <v>892039298</v>
      </c>
      <c r="G33" s="7">
        <f t="shared" si="13"/>
        <v>0.005001163773951797</v>
      </c>
      <c r="H33" s="20">
        <f t="shared" si="10"/>
        <v>3611495.133603239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120911</v>
      </c>
      <c r="C35" s="11">
        <f t="shared" si="14"/>
        <v>1</v>
      </c>
      <c r="D35" s="10">
        <f t="shared" si="14"/>
        <v>485807</v>
      </c>
      <c r="E35" s="11">
        <f t="shared" si="14"/>
        <v>1</v>
      </c>
      <c r="F35" s="21">
        <f t="shared" si="14"/>
        <v>178366343979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105174</v>
      </c>
      <c r="C38" s="7">
        <f aca="true" t="shared" si="15" ref="C38:C44">B38/B$46</f>
        <v>0.957694409032963</v>
      </c>
      <c r="D38" s="6">
        <v>293859</v>
      </c>
      <c r="E38" s="7">
        <f aca="true" t="shared" si="16" ref="E38:E44">D38/D$46</f>
        <v>0.9651873164771495</v>
      </c>
      <c r="F38" s="20">
        <v>52524738251</v>
      </c>
      <c r="G38" s="7">
        <f aca="true" t="shared" si="17" ref="G38:G44">F38/F$46</f>
        <v>0.47638000475346554</v>
      </c>
      <c r="H38" s="20">
        <f aca="true" t="shared" si="18" ref="H38:H44">IF(D38=0,"-",+F38/D38)</f>
        <v>178741.29514835347</v>
      </c>
      <c r="J38" s="8"/>
      <c r="N38" s="1"/>
    </row>
    <row r="39" spans="1:14" ht="12.75">
      <c r="A39" s="1" t="s">
        <v>6</v>
      </c>
      <c r="B39" s="6">
        <v>1469</v>
      </c>
      <c r="C39" s="7">
        <f t="shared" si="15"/>
        <v>0.013376434164997269</v>
      </c>
      <c r="D39" s="6">
        <v>2672</v>
      </c>
      <c r="E39" s="7">
        <f t="shared" si="16"/>
        <v>0.008776251568360824</v>
      </c>
      <c r="F39" s="20">
        <v>2556159130</v>
      </c>
      <c r="G39" s="7">
        <f t="shared" si="17"/>
        <v>0.023183420594710548</v>
      </c>
      <c r="H39" s="20">
        <f t="shared" si="18"/>
        <v>956646.380988024</v>
      </c>
      <c r="J39" s="8"/>
      <c r="N39" s="1"/>
    </row>
    <row r="40" spans="1:14" ht="12.75">
      <c r="A40" s="1" t="s">
        <v>7</v>
      </c>
      <c r="B40" s="6">
        <v>303</v>
      </c>
      <c r="C40" s="7">
        <f t="shared" si="15"/>
        <v>0.002759060280458933</v>
      </c>
      <c r="D40" s="6">
        <v>543</v>
      </c>
      <c r="E40" s="7">
        <f t="shared" si="16"/>
        <v>0.0017834972311451826</v>
      </c>
      <c r="F40" s="20">
        <v>1479995403</v>
      </c>
      <c r="G40" s="7">
        <f t="shared" si="17"/>
        <v>0.01342301248122496</v>
      </c>
      <c r="H40" s="20">
        <f t="shared" si="18"/>
        <v>2725590.0607734807</v>
      </c>
      <c r="J40" s="8"/>
      <c r="N40" s="1"/>
    </row>
    <row r="41" spans="1:14" ht="12.75">
      <c r="A41" s="1" t="s">
        <v>8</v>
      </c>
      <c r="B41" s="6">
        <v>171</v>
      </c>
      <c r="C41" s="7">
        <f t="shared" si="15"/>
        <v>0.0015570934256055363</v>
      </c>
      <c r="D41" s="6">
        <v>343</v>
      </c>
      <c r="E41" s="7">
        <f t="shared" si="16"/>
        <v>0.0011265921736331448</v>
      </c>
      <c r="F41" s="20">
        <v>402051000</v>
      </c>
      <c r="G41" s="7">
        <f t="shared" si="17"/>
        <v>0.0036464542931347044</v>
      </c>
      <c r="H41" s="20">
        <f t="shared" si="18"/>
        <v>1172160.3498542274</v>
      </c>
      <c r="J41" s="8"/>
      <c r="N41" s="1"/>
    </row>
    <row r="42" spans="1:14" ht="12.75">
      <c r="A42" s="1" t="s">
        <v>9</v>
      </c>
      <c r="B42" s="6">
        <v>1966</v>
      </c>
      <c r="C42" s="7">
        <f t="shared" si="15"/>
        <v>0.017902021489710436</v>
      </c>
      <c r="D42" s="6">
        <v>6090</v>
      </c>
      <c r="E42" s="7">
        <f t="shared" si="16"/>
        <v>0.02000275900124155</v>
      </c>
      <c r="F42" s="20">
        <v>39064693000</v>
      </c>
      <c r="G42" s="7">
        <f t="shared" si="17"/>
        <v>0.35430235840686686</v>
      </c>
      <c r="H42" s="20">
        <f t="shared" si="18"/>
        <v>6414563.711001642</v>
      </c>
      <c r="J42" s="8"/>
      <c r="N42" s="1"/>
    </row>
    <row r="43" spans="1:14" ht="12.75">
      <c r="A43" s="1" t="s">
        <v>10</v>
      </c>
      <c r="B43" s="6">
        <v>660</v>
      </c>
      <c r="C43" s="7">
        <f t="shared" si="15"/>
        <v>0.006009834274266983</v>
      </c>
      <c r="D43" s="6">
        <v>815</v>
      </c>
      <c r="E43" s="7">
        <f t="shared" si="16"/>
        <v>0.0026768881093615538</v>
      </c>
      <c r="F43" s="20">
        <v>13660122000</v>
      </c>
      <c r="G43" s="7">
        <f t="shared" si="17"/>
        <v>0.12389226867149647</v>
      </c>
      <c r="H43" s="20">
        <f t="shared" si="18"/>
        <v>16760885.889570553</v>
      </c>
      <c r="J43" s="8"/>
      <c r="N43" s="1"/>
    </row>
    <row r="44" spans="1:14" ht="12.75">
      <c r="A44" s="1" t="s">
        <v>11</v>
      </c>
      <c r="B44" s="6">
        <v>77</v>
      </c>
      <c r="C44" s="7">
        <f t="shared" si="15"/>
        <v>0.0007011473319978146</v>
      </c>
      <c r="D44" s="6">
        <v>136</v>
      </c>
      <c r="E44" s="7">
        <f t="shared" si="16"/>
        <v>0.0004466954391081857</v>
      </c>
      <c r="F44" s="20">
        <v>570307732</v>
      </c>
      <c r="G44" s="7">
        <f t="shared" si="17"/>
        <v>0.005172480799100901</v>
      </c>
      <c r="H44" s="20">
        <f t="shared" si="18"/>
        <v>4193439.205882353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109820</v>
      </c>
      <c r="C46" s="11">
        <f t="shared" si="19"/>
        <v>0.9999999999999998</v>
      </c>
      <c r="D46" s="10">
        <f t="shared" si="19"/>
        <v>304458</v>
      </c>
      <c r="E46" s="11">
        <f t="shared" si="19"/>
        <v>0.9999999999999999</v>
      </c>
      <c r="F46" s="10">
        <f t="shared" si="19"/>
        <v>110258066516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91244</v>
      </c>
      <c r="C49" s="7">
        <f aca="true" t="shared" si="20" ref="C49:C55">B49/B$57</f>
        <v>0.9698863696759038</v>
      </c>
      <c r="D49" s="6">
        <v>173702</v>
      </c>
      <c r="E49" s="7">
        <f aca="true" t="shared" si="21" ref="E49:E55">D49/D$57</f>
        <v>0.9578326872494471</v>
      </c>
      <c r="F49" s="20">
        <v>31187378897</v>
      </c>
      <c r="G49" s="7">
        <f aca="true" t="shared" si="22" ref="G49:G55">F49/F$57</f>
        <v>0.4579087896319596</v>
      </c>
      <c r="H49" s="20">
        <f aca="true" t="shared" si="23" ref="H49:H55">IF(D49=0,"-",+F49/D49)</f>
        <v>179545.30688765817</v>
      </c>
      <c r="J49" s="8"/>
      <c r="N49" s="1"/>
    </row>
    <row r="50" spans="1:14" ht="12.75">
      <c r="A50" s="1" t="s">
        <v>6</v>
      </c>
      <c r="B50" s="6">
        <v>506</v>
      </c>
      <c r="C50" s="7">
        <f t="shared" si="20"/>
        <v>0.005378572871158732</v>
      </c>
      <c r="D50" s="6">
        <v>740</v>
      </c>
      <c r="E50" s="7">
        <f t="shared" si="21"/>
        <v>0.004080529807167396</v>
      </c>
      <c r="F50" s="20">
        <v>337722000</v>
      </c>
      <c r="G50" s="7">
        <f t="shared" si="22"/>
        <v>0.004958604336799861</v>
      </c>
      <c r="H50" s="20">
        <f t="shared" si="23"/>
        <v>456381.08108108107</v>
      </c>
      <c r="J50" s="8"/>
      <c r="N50" s="1"/>
    </row>
    <row r="51" spans="1:14" ht="12.75">
      <c r="A51" s="1" t="s">
        <v>7</v>
      </c>
      <c r="B51" s="6">
        <v>36</v>
      </c>
      <c r="C51" s="7">
        <f t="shared" si="20"/>
        <v>0.00038266526356070025</v>
      </c>
      <c r="D51" s="6">
        <v>51</v>
      </c>
      <c r="E51" s="7">
        <f t="shared" si="21"/>
        <v>0.00028122570292640157</v>
      </c>
      <c r="F51" s="20">
        <v>407840000</v>
      </c>
      <c r="G51" s="7">
        <f t="shared" si="22"/>
        <v>0.00598811209432745</v>
      </c>
      <c r="H51" s="20">
        <f t="shared" si="23"/>
        <v>7996862.7450980395</v>
      </c>
      <c r="J51" s="8"/>
      <c r="N51" s="1"/>
    </row>
    <row r="52" spans="1:14" ht="12.75">
      <c r="A52" s="1" t="s">
        <v>8</v>
      </c>
      <c r="B52" s="6">
        <v>161</v>
      </c>
      <c r="C52" s="7">
        <f t="shared" si="20"/>
        <v>0.0017113640953686873</v>
      </c>
      <c r="D52" s="6">
        <v>293</v>
      </c>
      <c r="E52" s="7">
        <f t="shared" si="21"/>
        <v>0.001615669234459523</v>
      </c>
      <c r="F52" s="20">
        <v>73366000</v>
      </c>
      <c r="G52" s="7">
        <f t="shared" si="22"/>
        <v>0.0010771965278354935</v>
      </c>
      <c r="H52" s="20">
        <f t="shared" si="23"/>
        <v>250395.90443686006</v>
      </c>
      <c r="J52" s="8"/>
      <c r="N52" s="1"/>
    </row>
    <row r="53" spans="1:14" ht="12.75">
      <c r="A53" s="1" t="s">
        <v>9</v>
      </c>
      <c r="B53" s="6">
        <v>1954</v>
      </c>
      <c r="C53" s="7">
        <f t="shared" si="20"/>
        <v>0.020770220138822452</v>
      </c>
      <c r="D53" s="6">
        <v>6318</v>
      </c>
      <c r="E53" s="7">
        <f t="shared" si="21"/>
        <v>0.034838901786058925</v>
      </c>
      <c r="F53" s="20">
        <v>33966602000</v>
      </c>
      <c r="G53" s="7">
        <f t="shared" si="22"/>
        <v>0.4987147416619433</v>
      </c>
      <c r="H53" s="20">
        <f t="shared" si="23"/>
        <v>5376163.659385881</v>
      </c>
      <c r="J53" s="8"/>
      <c r="N53" s="1"/>
    </row>
    <row r="54" spans="1:14" ht="12.75">
      <c r="A54" s="1" t="s">
        <v>10</v>
      </c>
      <c r="B54" s="6">
        <v>113</v>
      </c>
      <c r="C54" s="7">
        <f t="shared" si="20"/>
        <v>0.0012011437439544204</v>
      </c>
      <c r="D54" s="6">
        <v>134</v>
      </c>
      <c r="E54" s="7">
        <f t="shared" si="21"/>
        <v>0.0007389067488654473</v>
      </c>
      <c r="F54" s="20">
        <v>1813637000</v>
      </c>
      <c r="G54" s="7">
        <f t="shared" si="22"/>
        <v>0.02662873100828696</v>
      </c>
      <c r="H54" s="20">
        <f t="shared" si="23"/>
        <v>13534604.47761194</v>
      </c>
      <c r="J54" s="8"/>
      <c r="N54" s="1"/>
    </row>
    <row r="55" spans="1:14" ht="12.75">
      <c r="A55" s="1" t="s">
        <v>11</v>
      </c>
      <c r="B55" s="6">
        <v>63</v>
      </c>
      <c r="C55" s="7">
        <f t="shared" si="20"/>
        <v>0.0006696642112312255</v>
      </c>
      <c r="D55" s="6">
        <v>111</v>
      </c>
      <c r="E55" s="7">
        <f t="shared" si="21"/>
        <v>0.0006120794710751093</v>
      </c>
      <c r="F55" s="20">
        <v>321731566</v>
      </c>
      <c r="G55" s="7">
        <f t="shared" si="22"/>
        <v>0.004723824738847368</v>
      </c>
      <c r="H55" s="20">
        <f t="shared" si="23"/>
        <v>2898482.5765765766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94077</v>
      </c>
      <c r="C57" s="11">
        <f t="shared" si="24"/>
        <v>1</v>
      </c>
      <c r="D57" s="10">
        <f t="shared" si="24"/>
        <v>181349</v>
      </c>
      <c r="E57" s="11">
        <f t="shared" si="24"/>
        <v>1</v>
      </c>
      <c r="F57" s="10">
        <f t="shared" si="24"/>
        <v>68108277463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2013-04-02T11:57:59Z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