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<sst xmlns="http://schemas.openxmlformats.org/spreadsheetml/2006/main" count="117" uniqueCount="50">
  <si>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</si>
  <si>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</si>
  <si>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</si>
  <si>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</si>
  <si>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</si>
  <si>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</si>
  <si>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</si>
  <si>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</si>
  <si>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</si>
  <si>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</si>
  <si>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</si>
  <si>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</si>
  <si>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</si>
  <si>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</si>
  <si>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</si>
  <si>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</si>
  <si>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</si>
  <si>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</si>
  <si>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</si>
  <si>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</si>
  <si>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</si>
  <si>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</si>
  <si>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</si>
  <si>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</si>
  <si>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</si>
  <si>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</si>
  <si>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</si>
  <si>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</si>
  <si>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</si>
  <si>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</si>
  <si>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</si>
  <si>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</si>
  <si>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</si>
  <si>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</si>
  <si>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</si>
  <si>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</si>
  <si>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</si>
  <si>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</si>
  <si>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</si>
  <si>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</si>
  <si>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</si>
  <si>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</si>
  <si>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</si>
  <si>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</si>
  <si>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</si>
  <si>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</si>
  <si>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</si>
  <si>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</si>
  <si>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</si>
  <si>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February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</si>
</sst>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6"/>
      <color indexed="8"/>
      <name val="Times New Roman"/>
      <family val="0"/>
    </font>
    <font>
      <sz val="8.75"/>
      <color indexed="8"/>
      <name val="Times New Roman"/>
      <family val="0"/>
    </font>
    <font>
      <sz val="5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8"/>
      <color indexed="8"/>
      <name val="Times New Roman"/>
      <family val="0"/>
    </font>
    <font>
      <sz val="15.5"/>
      <color indexed="8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5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59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59" applyNumberFormat="1" applyFont="1" applyAlignment="1">
      <alignment horizontal="center"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10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5" fillId="0" borderId="0" xfId="52" applyAlignment="1" applyProtection="1">
      <alignment/>
      <protection/>
    </xf>
    <xf numFmtId="0" fontId="3" fillId="0" borderId="29" xfId="56" applyFont="1" applyBorder="1">
      <alignment/>
      <protection/>
    </xf>
    <xf numFmtId="0" fontId="3" fillId="0" borderId="15" xfId="56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550053</c:v>
                </c:pt>
                <c:pt idx="1">
                  <c:v>122884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672937</c:v>
                </c:pt>
                <c:pt idx="1">
                  <c:v>4387</c:v>
                </c:pt>
                <c:pt idx="2">
                  <c:v>531</c:v>
                </c:pt>
                <c:pt idx="3">
                  <c:v>1266</c:v>
                </c:pt>
                <c:pt idx="4">
                  <c:v>6396</c:v>
                </c:pt>
                <c:pt idx="5">
                  <c:v>1066</c:v>
                </c:pt>
                <c:pt idx="6">
                  <c:v>261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175"/>
          <c:y val="-0.018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65"/>
          <c:y val="0.27125"/>
          <c:w val="0.4385"/>
          <c:h val="0.6127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120339074358</c:v>
                </c:pt>
                <c:pt idx="1">
                  <c:v>3801936801</c:v>
                </c:pt>
                <c:pt idx="2">
                  <c:v>843333417</c:v>
                </c:pt>
                <c:pt idx="3">
                  <c:v>876030295</c:v>
                </c:pt>
                <c:pt idx="4">
                  <c:v>33313714312</c:v>
                </c:pt>
                <c:pt idx="5">
                  <c:v>19257898000</c:v>
                </c:pt>
                <c:pt idx="6">
                  <c:v>585969277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80095937788</c:v>
                </c:pt>
                <c:pt idx="1">
                  <c:v>40243136570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375"/>
          <c:w val="0.961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178826.65741072345</c:v>
                </c:pt>
                <c:pt idx="1">
                  <c:v>146262.93878030393</c:v>
                </c:pt>
                <c:pt idx="2">
                  <c:v>199842.59951196372</c:v>
                </c:pt>
                <c:pt idx="3">
                  <c:v>199082.43954152215</c:v>
                </c:pt>
                <c:pt idx="4">
                  <c:v>201378.81495734386</c:v>
                </c:pt>
              </c:numCache>
            </c:numRef>
          </c:val>
        </c:ser>
        <c:axId val="35742782"/>
        <c:axId val="53249583"/>
      </c:barChart>
      <c:catAx>
        <c:axId val="357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249583"/>
        <c:crosses val="autoZero"/>
        <c:auto val="1"/>
        <c:lblOffset val="100"/>
        <c:tickLblSkip val="1"/>
        <c:noMultiLvlLbl val="0"/>
      </c:catAx>
      <c:valAx>
        <c:axId val="53249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742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5"/>
          <c:y val="0.12"/>
          <c:w val="0.9897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18065570.356472794</c:v>
                </c:pt>
                <c:pt idx="1">
                  <c:v>1744500</c:v>
                </c:pt>
                <c:pt idx="2">
                  <c:v>18220125.946969695</c:v>
                </c:pt>
                <c:pt idx="3">
                  <c:v>18282496.14961496</c:v>
                </c:pt>
                <c:pt idx="4">
                  <c:v>17834448.979591835</c:v>
                </c:pt>
              </c:numCache>
            </c:numRef>
          </c:val>
        </c:ser>
        <c:axId val="9484200"/>
        <c:axId val="18248937"/>
      </c:barChart>
      <c:catAx>
        <c:axId val="94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248937"/>
        <c:crosses val="autoZero"/>
        <c:auto val="1"/>
        <c:lblOffset val="100"/>
        <c:tickLblSkip val="1"/>
        <c:noMultiLvlLbl val="0"/>
      </c:catAx>
      <c:valAx>
        <c:axId val="1824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484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75"/>
          <c:w val="0.9737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866637.0642808297</c:v>
                </c:pt>
                <c:pt idx="1">
                  <c:v>491457.6431623932</c:v>
                </c:pt>
                <c:pt idx="2">
                  <c:v>968395.3772819473</c:v>
                </c:pt>
                <c:pt idx="3">
                  <c:v>886050.3620938628</c:v>
                </c:pt>
                <c:pt idx="4">
                  <c:v>1303337.6563876653</c:v>
                </c:pt>
              </c:numCache>
            </c:numRef>
          </c:val>
        </c:ser>
        <c:axId val="30022706"/>
        <c:axId val="1768899"/>
      </c:barChart>
      <c:catAx>
        <c:axId val="30022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68899"/>
        <c:crosses val="autoZero"/>
        <c:auto val="1"/>
        <c:lblOffset val="100"/>
        <c:tickLblSkip val="1"/>
        <c:noMultiLvlLbl val="0"/>
      </c:catAx>
      <c:valAx>
        <c:axId val="1768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022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1588198.5254237289</c:v>
                </c:pt>
                <c:pt idx="1">
                  <c:v>512256.6371681416</c:v>
                </c:pt>
                <c:pt idx="2">
                  <c:v>1879063.1985645932</c:v>
                </c:pt>
                <c:pt idx="3">
                  <c:v>1472466.278514589</c:v>
                </c:pt>
                <c:pt idx="4">
                  <c:v>5617771.463414635</c:v>
                </c:pt>
              </c:numCache>
            </c:numRef>
          </c:val>
        </c:ser>
        <c:axId val="15920092"/>
        <c:axId val="9063101"/>
      </c:barChart>
      <c:catAx>
        <c:axId val="1592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063101"/>
        <c:crosses val="autoZero"/>
        <c:auto val="1"/>
        <c:lblOffset val="100"/>
        <c:tickLblSkip val="1"/>
        <c:noMultiLvlLbl val="0"/>
      </c:catAx>
      <c:valAx>
        <c:axId val="906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920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25"/>
          <c:w val="0.9737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691967.0576619273</c:v>
                </c:pt>
                <c:pt idx="1">
                  <c:v>353152.02702702704</c:v>
                </c:pt>
                <c:pt idx="2">
                  <c:v>795358.0360824743</c:v>
                </c:pt>
                <c:pt idx="3">
                  <c:v>881026.4196721312</c:v>
                </c:pt>
                <c:pt idx="4">
                  <c:v>650197.7194444444</c:v>
                </c:pt>
              </c:numCache>
            </c:numRef>
          </c:val>
        </c:ser>
        <c:axId val="14459046"/>
        <c:axId val="63022551"/>
      </c:barChart>
      <c:catAx>
        <c:axId val="14459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022551"/>
        <c:crosses val="autoZero"/>
        <c:auto val="1"/>
        <c:lblOffset val="100"/>
        <c:tickLblSkip val="1"/>
        <c:noMultiLvlLbl val="0"/>
      </c:catAx>
      <c:valAx>
        <c:axId val="63022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459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6"/>
          <c:w val="0.977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5208523.1882426515</c:v>
                </c:pt>
                <c:pt idx="1">
                  <c:v>2706402.380321665</c:v>
                </c:pt>
                <c:pt idx="2">
                  <c:v>5703885.932946244</c:v>
                </c:pt>
                <c:pt idx="3">
                  <c:v>5946126.74189859</c:v>
                </c:pt>
                <c:pt idx="4">
                  <c:v>5469939.820324006</c:v>
                </c:pt>
              </c:numCache>
            </c:numRef>
          </c:val>
        </c:ser>
        <c:axId val="30332048"/>
        <c:axId val="4552977"/>
      </c:barChart>
      <c:catAx>
        <c:axId val="3033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52977"/>
        <c:crosses val="autoZero"/>
        <c:auto val="1"/>
        <c:lblOffset val="100"/>
        <c:tickLblSkip val="1"/>
        <c:noMultiLvlLbl val="0"/>
      </c:catAx>
      <c:valAx>
        <c:axId val="455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332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105090</c:v>
                </c:pt>
                <c:pt idx="1">
                  <c:v>1546</c:v>
                </c:pt>
                <c:pt idx="2">
                  <c:v>241</c:v>
                </c:pt>
                <c:pt idx="3">
                  <c:v>194</c:v>
                </c:pt>
                <c:pt idx="4">
                  <c:v>1574</c:v>
                </c:pt>
                <c:pt idx="5">
                  <c:v>704</c:v>
                </c:pt>
                <c:pt idx="6">
                  <c:v>91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0.46025</cdr:x>
      <cdr:y>0.29175</cdr:y>
    </cdr:from>
    <cdr:to>
      <cdr:x>0.4875</cdr:x>
      <cdr:y>0.40625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19150"/>
          <a:ext cx="190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0.42425</cdr:x>
      <cdr:y>0.0105</cdr:y>
    </cdr:from>
    <cdr:to>
      <cdr:x>0.54975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66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4f27f91a-0c9a-4524-a559-1210e65a8b7d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672,937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0.48675</cdr:x>
      <cdr:y>0.226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190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0.70475</cdr:x>
      <cdr:y>0.21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1914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20c975d7-5eb9-4def-a7b2-301378fd145e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$120.34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0.14025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0.06025</cdr:y>
    </cdr:from>
    <cdr:to>
      <cdr:x>0.48175</cdr:x>
      <cdr:y>0.17325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190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0.4105</cdr:x>
      <cdr:y>-0.01775</cdr:y>
    </cdr:from>
    <cdr:to>
      <cdr:x>0.6285</cdr:x>
      <cdr:y>0.09975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0e0a7df7-b95e-41a5-ae43-c23c862f88ba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109,440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</cdr:y>
    </cdr:from>
    <cdr:to>
      <cdr:x>0.48175</cdr:x>
      <cdr:y>0.1725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190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0.6525</cdr:x>
      <cdr:y>0.1055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aa3b6e57-28e2-4028-8114-93afa12d613d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686,844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0.01375</cdr:y>
    </cdr:from>
    <cdr:to>
      <cdr:x>0.456</cdr:x>
      <cdr:y>0.126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43175" y="38100"/>
          <a:ext cx="190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-0.0165</cdr:y>
    </cdr:from>
    <cdr:to>
      <cdr:x>0.7215</cdr:x>
      <cdr:y>0.0755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47925" y="-47624"/>
          <a:ext cx="1876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2875e571-a3cd-4678-9f1a-139c138d8944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$179,017,956,460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514350</xdr:colOff>
      <xdr:row>60</xdr:row>
      <xdr:rowOff>95250</xdr:rowOff>
    </xdr:to>
    <xdr:graphicFrame>
      <xdr:nvGraphicFramePr>
        <xdr:cNvPr id="3" name="Chart 4"/>
        <xdr:cNvGraphicFramePr/>
      </xdr:nvGraphicFramePr>
      <xdr:xfrm>
        <a:off x="0" y="6715125"/>
        <a:ext cx="60007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61</xdr:row>
      <xdr:rowOff>76200</xdr:rowOff>
    </xdr:from>
    <xdr:to>
      <xdr:col>9</xdr:col>
      <xdr:colOff>333375</xdr:colOff>
      <xdr:row>64</xdr:row>
      <xdr:rowOff>9525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23825" y="1002982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1" sqref="A1:M1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550053</v>
      </c>
      <c r="C6" s="7">
        <f>B6/B$9</f>
        <v>0.8173915240208222</v>
      </c>
      <c r="D6" s="14">
        <v>80095937788</v>
      </c>
      <c r="E6" s="7">
        <f>D6/D$9</f>
        <v>0.6655854568875975</v>
      </c>
    </row>
    <row r="7" spans="1:5" ht="12.75">
      <c r="A7" s="1" t="s">
        <v>30</v>
      </c>
      <c r="B7" s="6">
        <v>122884</v>
      </c>
      <c r="C7" s="7">
        <f>B7/B$9</f>
        <v>0.18260847597917784</v>
      </c>
      <c r="D7" s="14">
        <v>40243136570</v>
      </c>
      <c r="E7" s="7">
        <f>D7/D$9</f>
        <v>0.3344145431124025</v>
      </c>
    </row>
    <row r="9" spans="1:7" ht="12.75">
      <c r="A9" s="9" t="s">
        <v>12</v>
      </c>
      <c r="B9" s="10">
        <f>SUM(B6:B7)</f>
        <v>672937</v>
      </c>
      <c r="C9" s="29">
        <f>SUM(C6:C7)</f>
        <v>1</v>
      </c>
      <c r="D9" s="15">
        <f>SUM(D6:D7)</f>
        <v>120339074358</v>
      </c>
      <c r="E9" s="29">
        <f>SUM(E6:E7)</f>
        <v>1</v>
      </c>
      <c r="G9" s="54">
        <f>+D9/1000000000</f>
        <v>120.339074358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105090</v>
      </c>
      <c r="C5" s="7">
        <f>B5/B$13</f>
        <v>0.9602521929824561</v>
      </c>
      <c r="D5" s="6">
        <v>672937</v>
      </c>
      <c r="E5" s="7">
        <f>D5/D$13</f>
        <v>0.9797523163920774</v>
      </c>
      <c r="F5" s="14">
        <v>120339074358</v>
      </c>
      <c r="G5" s="7">
        <f>F5/F$13</f>
        <v>0.6722178977888663</v>
      </c>
      <c r="H5" s="14">
        <f>IF(D5=0,"-",+F5/D5)</f>
        <v>178826.65741072345</v>
      </c>
      <c r="I5" s="25"/>
    </row>
    <row r="6" spans="1:8" ht="12.75">
      <c r="A6" s="51" t="s">
        <v>6</v>
      </c>
      <c r="B6" s="6">
        <v>1546</v>
      </c>
      <c r="C6" s="7">
        <f aca="true" t="shared" si="0" ref="C6:C11">B6/B$13</f>
        <v>0.014126461988304093</v>
      </c>
      <c r="D6" s="6">
        <v>4387</v>
      </c>
      <c r="E6" s="7">
        <f aca="true" t="shared" si="1" ref="E6:E11">D6/D$13</f>
        <v>0.006387185445312181</v>
      </c>
      <c r="F6" s="14">
        <v>3801936801</v>
      </c>
      <c r="G6" s="7">
        <f aca="true" t="shared" si="2" ref="G6:G11">F6/F$13</f>
        <v>0.021237739923869087</v>
      </c>
      <c r="H6" s="14">
        <f aca="true" t="shared" si="3" ref="H6:H11">IF(D6=0,"-",+F6/D6)</f>
        <v>866637.0642808297</v>
      </c>
    </row>
    <row r="7" spans="1:8" ht="12.75">
      <c r="A7" s="51" t="s">
        <v>7</v>
      </c>
      <c r="B7" s="6">
        <v>241</v>
      </c>
      <c r="C7" s="7">
        <f t="shared" si="0"/>
        <v>0.0022021198830409357</v>
      </c>
      <c r="D7" s="6">
        <v>531</v>
      </c>
      <c r="E7" s="7">
        <f t="shared" si="1"/>
        <v>0.0007731013155825778</v>
      </c>
      <c r="F7" s="14">
        <v>843333417</v>
      </c>
      <c r="G7" s="7">
        <f t="shared" si="2"/>
        <v>0.004710887296875358</v>
      </c>
      <c r="H7" s="14">
        <f t="shared" si="3"/>
        <v>1588198.5254237289</v>
      </c>
    </row>
    <row r="8" spans="1:8" ht="12.75">
      <c r="A8" s="51" t="s">
        <v>8</v>
      </c>
      <c r="B8" s="6">
        <v>194</v>
      </c>
      <c r="C8" s="7">
        <f t="shared" si="0"/>
        <v>0.0017726608187134502</v>
      </c>
      <c r="D8" s="6">
        <v>1266</v>
      </c>
      <c r="E8" s="7">
        <f t="shared" si="1"/>
        <v>0.0018432133060782361</v>
      </c>
      <c r="F8" s="14">
        <v>876030295</v>
      </c>
      <c r="G8" s="7">
        <f t="shared" si="2"/>
        <v>0.00489353309759036</v>
      </c>
      <c r="H8" s="14">
        <f t="shared" si="3"/>
        <v>691967.0576619273</v>
      </c>
    </row>
    <row r="9" spans="1:8" ht="12.75">
      <c r="A9" s="51" t="s">
        <v>9</v>
      </c>
      <c r="B9" s="6">
        <v>1574</v>
      </c>
      <c r="C9" s="7">
        <f t="shared" si="0"/>
        <v>0.014382309941520469</v>
      </c>
      <c r="D9" s="6">
        <v>6396</v>
      </c>
      <c r="E9" s="7">
        <f t="shared" si="1"/>
        <v>0.009312158219333648</v>
      </c>
      <c r="F9" s="14">
        <v>33313714312</v>
      </c>
      <c r="G9" s="7">
        <f t="shared" si="2"/>
        <v>0.18609146797764758</v>
      </c>
      <c r="H9" s="14">
        <f t="shared" si="3"/>
        <v>5208523.1882426515</v>
      </c>
    </row>
    <row r="10" spans="1:8" ht="12.75">
      <c r="A10" s="51" t="s">
        <v>10</v>
      </c>
      <c r="B10" s="6">
        <v>704</v>
      </c>
      <c r="C10" s="7">
        <f t="shared" si="0"/>
        <v>0.006432748538011696</v>
      </c>
      <c r="D10" s="6">
        <v>1066</v>
      </c>
      <c r="E10" s="7">
        <f t="shared" si="1"/>
        <v>0.0015520263698889413</v>
      </c>
      <c r="F10" s="14">
        <v>19257898000</v>
      </c>
      <c r="G10" s="7">
        <f t="shared" si="2"/>
        <v>0.10757523089200836</v>
      </c>
      <c r="H10" s="14">
        <f t="shared" si="3"/>
        <v>18065570.356472794</v>
      </c>
    </row>
    <row r="11" spans="1:8" ht="12.75">
      <c r="A11" s="51" t="s">
        <v>11</v>
      </c>
      <c r="B11" s="6">
        <v>91</v>
      </c>
      <c r="C11" s="7">
        <f t="shared" si="0"/>
        <v>0.0008315058479532164</v>
      </c>
      <c r="D11" s="6">
        <v>261</v>
      </c>
      <c r="E11" s="7">
        <f t="shared" si="1"/>
        <v>0.0003799989517270297</v>
      </c>
      <c r="F11" s="14">
        <v>585969277</v>
      </c>
      <c r="G11" s="7">
        <f t="shared" si="2"/>
        <v>0.003273243023142931</v>
      </c>
      <c r="H11" s="14">
        <f t="shared" si="3"/>
        <v>2245093.0153256706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109440</v>
      </c>
      <c r="C13" s="11">
        <f t="shared" si="4"/>
        <v>1</v>
      </c>
      <c r="D13" s="10">
        <f t="shared" si="4"/>
        <v>686844</v>
      </c>
      <c r="E13" s="12">
        <f t="shared" si="4"/>
        <v>1</v>
      </c>
      <c r="F13" s="15">
        <f t="shared" si="4"/>
        <v>179017956460</v>
      </c>
      <c r="G13" s="12">
        <f t="shared" si="4"/>
        <v>1.0000000000000002</v>
      </c>
      <c r="H13" s="15">
        <f>F13/D13</f>
        <v>260638.45132227987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71529</v>
      </c>
      <c r="C16" s="7">
        <f aca="true" t="shared" si="5" ref="C16:C22">B16/B$24</f>
        <v>0.9854786933579488</v>
      </c>
      <c r="D16" s="6">
        <v>263951</v>
      </c>
      <c r="E16" s="7">
        <f aca="true" t="shared" si="6" ref="E16:E22">D16/D$24</f>
        <v>0.9907698659960211</v>
      </c>
      <c r="F16" s="20">
        <v>38606248954</v>
      </c>
      <c r="G16" s="7">
        <f aca="true" t="shared" si="7" ref="G16:G22">F16/F$24</f>
        <v>0.9167149735727219</v>
      </c>
      <c r="H16" s="20">
        <f aca="true" t="shared" si="8" ref="H16:H22">IF(D16=0,"-",+F16/D16)</f>
        <v>146262.93878030393</v>
      </c>
      <c r="J16" s="8"/>
      <c r="M16" s="1"/>
      <c r="N16" s="1"/>
    </row>
    <row r="17" spans="1:14" ht="12.75">
      <c r="A17" s="1" t="s">
        <v>6</v>
      </c>
      <c r="B17" s="6">
        <v>574</v>
      </c>
      <c r="C17" s="7">
        <f t="shared" si="5"/>
        <v>0.007908187867682515</v>
      </c>
      <c r="D17" s="6">
        <v>936</v>
      </c>
      <c r="E17" s="7">
        <f t="shared" si="6"/>
        <v>0.0035133816298187005</v>
      </c>
      <c r="F17" s="20">
        <v>460004354</v>
      </c>
      <c r="G17" s="7">
        <f t="shared" si="7"/>
        <v>0.010922917679023965</v>
      </c>
      <c r="H17" s="20">
        <f t="shared" si="8"/>
        <v>491457.6431623932</v>
      </c>
      <c r="J17" s="8"/>
      <c r="M17" s="1"/>
      <c r="N17" s="1"/>
    </row>
    <row r="18" spans="1:14" ht="12.75">
      <c r="A18" s="1" t="s">
        <v>7</v>
      </c>
      <c r="B18" s="6">
        <v>81</v>
      </c>
      <c r="C18" s="7">
        <f t="shared" si="5"/>
        <v>0.0011159637931747104</v>
      </c>
      <c r="D18" s="6">
        <v>113</v>
      </c>
      <c r="E18" s="7">
        <f t="shared" si="6"/>
        <v>0.00042415825231785595</v>
      </c>
      <c r="F18" s="20">
        <v>57885000</v>
      </c>
      <c r="G18" s="7">
        <f t="shared" si="7"/>
        <v>0.0013744937071841327</v>
      </c>
      <c r="H18" s="20">
        <f t="shared" si="8"/>
        <v>512256.6371681416</v>
      </c>
      <c r="J18" s="8"/>
      <c r="M18" s="1"/>
      <c r="N18" s="1"/>
    </row>
    <row r="19" spans="1:14" ht="12.75">
      <c r="A19" s="1" t="s">
        <v>8</v>
      </c>
      <c r="B19" s="6">
        <v>104</v>
      </c>
      <c r="C19" s="7">
        <f t="shared" si="5"/>
        <v>0.0014328424011132083</v>
      </c>
      <c r="D19" s="6">
        <v>296</v>
      </c>
      <c r="E19" s="7">
        <f t="shared" si="6"/>
        <v>0.0011110694043016402</v>
      </c>
      <c r="F19" s="20">
        <v>104533000</v>
      </c>
      <c r="G19" s="7">
        <f t="shared" si="7"/>
        <v>0.0024821620574082917</v>
      </c>
      <c r="H19" s="20">
        <f t="shared" si="8"/>
        <v>353152.02702702704</v>
      </c>
      <c r="J19" s="8"/>
      <c r="M19" s="1"/>
      <c r="N19" s="1"/>
    </row>
    <row r="20" spans="1:14" ht="12.75">
      <c r="A20" s="1" t="s">
        <v>9</v>
      </c>
      <c r="B20" s="6">
        <v>263</v>
      </c>
      <c r="C20" s="7">
        <f t="shared" si="5"/>
        <v>0.003623437995122825</v>
      </c>
      <c r="D20" s="6">
        <v>1057</v>
      </c>
      <c r="E20" s="7">
        <f t="shared" si="6"/>
        <v>0.003967568784955519</v>
      </c>
      <c r="F20" s="20">
        <v>2860667316</v>
      </c>
      <c r="G20" s="7">
        <f t="shared" si="7"/>
        <v>0.06792725618362828</v>
      </c>
      <c r="H20" s="20">
        <f t="shared" si="8"/>
        <v>2706402.380321665</v>
      </c>
      <c r="J20" s="8"/>
      <c r="M20" s="1"/>
      <c r="N20" s="1"/>
    </row>
    <row r="21" spans="1:14" ht="12.75">
      <c r="A21" s="1" t="s">
        <v>10</v>
      </c>
      <c r="B21" s="6">
        <v>5</v>
      </c>
      <c r="C21" s="7">
        <f t="shared" si="5"/>
        <v>6.888665389967348E-05</v>
      </c>
      <c r="D21" s="6">
        <v>10</v>
      </c>
      <c r="E21" s="7">
        <f t="shared" si="6"/>
        <v>3.7536128523704064E-05</v>
      </c>
      <c r="F21" s="20">
        <v>17445000</v>
      </c>
      <c r="G21" s="7">
        <f t="shared" si="7"/>
        <v>0.00041423585940791565</v>
      </c>
      <c r="H21" s="20">
        <f t="shared" si="8"/>
        <v>1744500</v>
      </c>
      <c r="J21" s="8"/>
      <c r="M21" s="1"/>
      <c r="N21" s="1"/>
    </row>
    <row r="22" spans="1:14" ht="12.75">
      <c r="A22" s="1" t="s">
        <v>11</v>
      </c>
      <c r="B22" s="6">
        <v>27</v>
      </c>
      <c r="C22" s="7">
        <f t="shared" si="5"/>
        <v>0.0003719879310582368</v>
      </c>
      <c r="D22" s="6">
        <v>47</v>
      </c>
      <c r="E22" s="7">
        <f t="shared" si="6"/>
        <v>0.0001764198040614091</v>
      </c>
      <c r="F22" s="20">
        <v>6905000</v>
      </c>
      <c r="G22" s="7">
        <f t="shared" si="7"/>
        <v>0.00016396094062548912</v>
      </c>
      <c r="H22" s="20">
        <f t="shared" si="8"/>
        <v>146914.89361702127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72583</v>
      </c>
      <c r="C24" s="11">
        <f t="shared" si="9"/>
        <v>1</v>
      </c>
      <c r="D24" s="10">
        <f t="shared" si="9"/>
        <v>266410</v>
      </c>
      <c r="E24" s="11">
        <f t="shared" si="9"/>
        <v>1</v>
      </c>
      <c r="F24" s="21">
        <f t="shared" si="9"/>
        <v>42113688624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104057</v>
      </c>
      <c r="C27" s="7">
        <f>B27/B$35</f>
        <v>0.9601834422175469</v>
      </c>
      <c r="D27" s="6">
        <v>408986</v>
      </c>
      <c r="E27" s="7">
        <f>D27/D$35</f>
        <v>0.9727709937826151</v>
      </c>
      <c r="F27" s="20">
        <v>81732825404</v>
      </c>
      <c r="G27" s="7">
        <f>F27/F$35</f>
        <v>0.5970071400689215</v>
      </c>
      <c r="H27" s="20">
        <f aca="true" t="shared" si="10" ref="H27:H33">IF(D27=0,"-",+F27/D27)</f>
        <v>199842.59951196372</v>
      </c>
      <c r="J27" s="8"/>
    </row>
    <row r="28" spans="1:10" ht="12.75">
      <c r="A28" s="1" t="s">
        <v>6</v>
      </c>
      <c r="B28" s="6">
        <v>1532</v>
      </c>
      <c r="C28" s="7">
        <f aca="true" t="shared" si="11" ref="C28:C33">B28/B$35</f>
        <v>0.014136492821023881</v>
      </c>
      <c r="D28" s="6">
        <v>3451</v>
      </c>
      <c r="E28" s="7">
        <f aca="true" t="shared" si="12" ref="E28:E33">D28/D$35</f>
        <v>0.008208184875628518</v>
      </c>
      <c r="F28" s="20">
        <v>3341932447</v>
      </c>
      <c r="G28" s="7">
        <f aca="true" t="shared" si="13" ref="G28:G33">F28/F$35</f>
        <v>0.02441072509882131</v>
      </c>
      <c r="H28" s="20">
        <f t="shared" si="10"/>
        <v>968395.3772819473</v>
      </c>
      <c r="J28" s="8"/>
    </row>
    <row r="29" spans="1:10" ht="12.75">
      <c r="A29" s="1" t="s">
        <v>7</v>
      </c>
      <c r="B29" s="6">
        <v>235</v>
      </c>
      <c r="C29" s="7">
        <f t="shared" si="11"/>
        <v>0.002168456796958624</v>
      </c>
      <c r="D29" s="6">
        <v>418</v>
      </c>
      <c r="E29" s="7">
        <f t="shared" si="12"/>
        <v>0.0009942107441358215</v>
      </c>
      <c r="F29" s="20">
        <v>785448417</v>
      </c>
      <c r="G29" s="7">
        <f t="shared" si="13"/>
        <v>0.005737209141945102</v>
      </c>
      <c r="H29" s="20">
        <f t="shared" si="10"/>
        <v>1879063.1985645932</v>
      </c>
      <c r="J29" s="8"/>
    </row>
    <row r="30" spans="1:10" ht="12.75">
      <c r="A30" s="1" t="s">
        <v>8</v>
      </c>
      <c r="B30" s="6">
        <v>194</v>
      </c>
      <c r="C30" s="7">
        <f t="shared" si="11"/>
        <v>0.0017901302919573322</v>
      </c>
      <c r="D30" s="6">
        <v>970</v>
      </c>
      <c r="E30" s="7">
        <f t="shared" si="12"/>
        <v>0.002307139765099873</v>
      </c>
      <c r="F30" s="20">
        <v>771497295</v>
      </c>
      <c r="G30" s="7">
        <f t="shared" si="13"/>
        <v>0.005635304926535891</v>
      </c>
      <c r="H30" s="20">
        <f t="shared" si="10"/>
        <v>795358.0360824743</v>
      </c>
      <c r="J30" s="8"/>
    </row>
    <row r="31" spans="1:10" ht="12.75">
      <c r="A31" s="1" t="s">
        <v>9</v>
      </c>
      <c r="B31" s="6">
        <v>1569</v>
      </c>
      <c r="C31" s="7">
        <f t="shared" si="11"/>
        <v>0.014477909423098217</v>
      </c>
      <c r="D31" s="6">
        <v>5339</v>
      </c>
      <c r="E31" s="7">
        <f t="shared" si="12"/>
        <v>0.012698782686462084</v>
      </c>
      <c r="F31" s="20">
        <v>30453046996</v>
      </c>
      <c r="G31" s="7">
        <f t="shared" si="13"/>
        <v>0.2224404503771952</v>
      </c>
      <c r="H31" s="20">
        <f t="shared" si="10"/>
        <v>5703885.932946244</v>
      </c>
      <c r="J31" s="8"/>
    </row>
    <row r="32" spans="1:10" ht="12.75">
      <c r="A32" s="1" t="s">
        <v>10</v>
      </c>
      <c r="B32" s="6">
        <v>704</v>
      </c>
      <c r="C32" s="7">
        <f t="shared" si="11"/>
        <v>0.006496142915144133</v>
      </c>
      <c r="D32" s="6">
        <v>1056</v>
      </c>
      <c r="E32" s="7">
        <f t="shared" si="12"/>
        <v>0.002511690300974707</v>
      </c>
      <c r="F32" s="20">
        <v>19240453000</v>
      </c>
      <c r="G32" s="7">
        <f t="shared" si="13"/>
        <v>0.1405394682293504</v>
      </c>
      <c r="H32" s="20">
        <f t="shared" si="10"/>
        <v>18220125.946969695</v>
      </c>
      <c r="J32" s="8"/>
    </row>
    <row r="33" spans="1:10" ht="12.75">
      <c r="A33" s="1" t="s">
        <v>11</v>
      </c>
      <c r="B33" s="6">
        <v>81</v>
      </c>
      <c r="C33" s="7">
        <f t="shared" si="11"/>
        <v>0.0007474255342708448</v>
      </c>
      <c r="D33" s="6">
        <v>214</v>
      </c>
      <c r="E33" s="7">
        <f t="shared" si="12"/>
        <v>0.0005089978450838896</v>
      </c>
      <c r="F33" s="20">
        <v>579064277</v>
      </c>
      <c r="G33" s="7">
        <f t="shared" si="13"/>
        <v>0.004229702157230563</v>
      </c>
      <c r="H33" s="20">
        <f t="shared" si="10"/>
        <v>2705907.836448598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108372</v>
      </c>
      <c r="C35" s="11">
        <f t="shared" si="14"/>
        <v>1</v>
      </c>
      <c r="D35" s="10">
        <f t="shared" si="14"/>
        <v>420434</v>
      </c>
      <c r="E35" s="11">
        <f t="shared" si="14"/>
        <v>1</v>
      </c>
      <c r="F35" s="21">
        <f t="shared" si="14"/>
        <v>136904267836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92388</v>
      </c>
      <c r="C38" s="7">
        <f aca="true" t="shared" si="15" ref="C38:C44">B38/B$46</f>
        <v>0.9588989911570557</v>
      </c>
      <c r="D38" s="6">
        <v>273601</v>
      </c>
      <c r="E38" s="7">
        <f aca="true" t="shared" si="16" ref="E38:E44">D38/D$46</f>
        <v>0.973454255644662</v>
      </c>
      <c r="F38" s="20">
        <v>54469154541</v>
      </c>
      <c r="G38" s="7">
        <f aca="true" t="shared" si="17" ref="G38:G44">F38/F$46</f>
        <v>0.6006355922514163</v>
      </c>
      <c r="H38" s="20">
        <f aca="true" t="shared" si="18" ref="H38:H44">IF(D38=0,"-",+F38/D38)</f>
        <v>199082.43954152215</v>
      </c>
      <c r="J38" s="8"/>
      <c r="N38" s="1"/>
    </row>
    <row r="39" spans="1:14" ht="12.75">
      <c r="A39" s="1" t="s">
        <v>6</v>
      </c>
      <c r="B39" s="6">
        <v>1457</v>
      </c>
      <c r="C39" s="7">
        <f t="shared" si="15"/>
        <v>0.015122265122265123</v>
      </c>
      <c r="D39" s="6">
        <v>2770</v>
      </c>
      <c r="E39" s="7">
        <f t="shared" si="16"/>
        <v>0.009855476727554774</v>
      </c>
      <c r="F39" s="20">
        <v>2454359503</v>
      </c>
      <c r="G39" s="7">
        <f t="shared" si="17"/>
        <v>0.027064412622242115</v>
      </c>
      <c r="H39" s="20">
        <f t="shared" si="18"/>
        <v>886050.3620938628</v>
      </c>
      <c r="J39" s="8"/>
      <c r="N39" s="1"/>
    </row>
    <row r="40" spans="1:14" ht="12.75">
      <c r="A40" s="1" t="s">
        <v>7</v>
      </c>
      <c r="B40" s="6">
        <v>229</v>
      </c>
      <c r="C40" s="7">
        <f t="shared" si="15"/>
        <v>0.002376800763897538</v>
      </c>
      <c r="D40" s="6">
        <v>377</v>
      </c>
      <c r="E40" s="7">
        <f t="shared" si="16"/>
        <v>0.0013413410564217148</v>
      </c>
      <c r="F40" s="20">
        <v>555119787</v>
      </c>
      <c r="G40" s="7">
        <f t="shared" si="17"/>
        <v>0.006121348951437272</v>
      </c>
      <c r="H40" s="20">
        <f t="shared" si="18"/>
        <v>1472466.278514589</v>
      </c>
      <c r="J40" s="8"/>
      <c r="N40" s="1"/>
    </row>
    <row r="41" spans="1:14" ht="12.75">
      <c r="A41" s="1" t="s">
        <v>8</v>
      </c>
      <c r="B41" s="6">
        <v>179</v>
      </c>
      <c r="C41" s="7">
        <f t="shared" si="15"/>
        <v>0.0018578486320421804</v>
      </c>
      <c r="D41" s="6">
        <v>610</v>
      </c>
      <c r="E41" s="7">
        <f t="shared" si="16"/>
        <v>0.0021703396403640477</v>
      </c>
      <c r="F41" s="20">
        <v>537426116</v>
      </c>
      <c r="G41" s="7">
        <f t="shared" si="17"/>
        <v>0.005926239468836671</v>
      </c>
      <c r="H41" s="20">
        <f t="shared" si="18"/>
        <v>881026.4196721312</v>
      </c>
      <c r="J41" s="8"/>
      <c r="N41" s="1"/>
    </row>
    <row r="42" spans="1:14" ht="12.75">
      <c r="A42" s="1" t="s">
        <v>9</v>
      </c>
      <c r="B42" s="6">
        <v>1326</v>
      </c>
      <c r="C42" s="7">
        <f t="shared" si="15"/>
        <v>0.013762610536804085</v>
      </c>
      <c r="D42" s="6">
        <v>2623</v>
      </c>
      <c r="E42" s="7">
        <f t="shared" si="16"/>
        <v>0.009332460453565405</v>
      </c>
      <c r="F42" s="20">
        <v>15596690444</v>
      </c>
      <c r="G42" s="7">
        <f t="shared" si="17"/>
        <v>0.1719859153485212</v>
      </c>
      <c r="H42" s="20">
        <f t="shared" si="18"/>
        <v>5946126.74189859</v>
      </c>
      <c r="J42" s="8"/>
      <c r="N42" s="1"/>
    </row>
    <row r="43" spans="1:14" ht="12.75">
      <c r="A43" s="1" t="s">
        <v>10</v>
      </c>
      <c r="B43" s="6">
        <v>698</v>
      </c>
      <c r="C43" s="7">
        <f t="shared" si="15"/>
        <v>0.007244571760700793</v>
      </c>
      <c r="D43" s="6">
        <v>909</v>
      </c>
      <c r="E43" s="7">
        <f t="shared" si="16"/>
        <v>0.0032341618575260976</v>
      </c>
      <c r="F43" s="20">
        <v>16618789000</v>
      </c>
      <c r="G43" s="7">
        <f t="shared" si="17"/>
        <v>0.183256675408883</v>
      </c>
      <c r="H43" s="20">
        <f t="shared" si="18"/>
        <v>18282496.14961496</v>
      </c>
      <c r="J43" s="8"/>
      <c r="N43" s="1"/>
    </row>
    <row r="44" spans="1:14" ht="12.75">
      <c r="A44" s="1" t="s">
        <v>11</v>
      </c>
      <c r="B44" s="6">
        <v>71</v>
      </c>
      <c r="C44" s="7">
        <f t="shared" si="15"/>
        <v>0.0007369120272346078</v>
      </c>
      <c r="D44" s="6">
        <v>172</v>
      </c>
      <c r="E44" s="7">
        <f t="shared" si="16"/>
        <v>0.0006119646199059282</v>
      </c>
      <c r="F44" s="20">
        <v>454319462</v>
      </c>
      <c r="G44" s="7">
        <f t="shared" si="17"/>
        <v>0.005009815948663429</v>
      </c>
      <c r="H44" s="20">
        <f t="shared" si="18"/>
        <v>2641392.2209302327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96348</v>
      </c>
      <c r="C46" s="11">
        <f t="shared" si="19"/>
        <v>1</v>
      </c>
      <c r="D46" s="10">
        <f t="shared" si="19"/>
        <v>281062</v>
      </c>
      <c r="E46" s="11">
        <f t="shared" si="19"/>
        <v>1</v>
      </c>
      <c r="F46" s="10">
        <f t="shared" si="19"/>
        <v>90685858853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77627</v>
      </c>
      <c r="C49" s="7">
        <f aca="true" t="shared" si="20" ref="C49:C55">B49/B$57</f>
        <v>0.9718316912252588</v>
      </c>
      <c r="D49" s="6">
        <v>135385</v>
      </c>
      <c r="E49" s="7">
        <f aca="true" t="shared" si="21" ref="E49:E55">D49/D$57</f>
        <v>0.9713931062193267</v>
      </c>
      <c r="F49" s="20">
        <v>27263670863</v>
      </c>
      <c r="G49" s="7">
        <f aca="true" t="shared" si="22" ref="G49:G55">F49/F$57</f>
        <v>0.589887697627759</v>
      </c>
      <c r="H49" s="20">
        <f aca="true" t="shared" si="23" ref="H49:H55">IF(D49=0,"-",+F49/D49)</f>
        <v>201378.81495734386</v>
      </c>
      <c r="J49" s="8"/>
      <c r="N49" s="1"/>
    </row>
    <row r="50" spans="1:14" ht="12.75">
      <c r="A50" s="1" t="s">
        <v>6</v>
      </c>
      <c r="B50" s="6">
        <v>566</v>
      </c>
      <c r="C50" s="7">
        <f t="shared" si="20"/>
        <v>0.007085894562890444</v>
      </c>
      <c r="D50" s="6">
        <v>681</v>
      </c>
      <c r="E50" s="7">
        <f t="shared" si="21"/>
        <v>0.004886203828602589</v>
      </c>
      <c r="F50" s="20">
        <v>887572944</v>
      </c>
      <c r="G50" s="7">
        <f t="shared" si="22"/>
        <v>0.019203883550523472</v>
      </c>
      <c r="H50" s="20">
        <f t="shared" si="23"/>
        <v>1303337.6563876653</v>
      </c>
      <c r="J50" s="8"/>
      <c r="N50" s="1"/>
    </row>
    <row r="51" spans="1:14" ht="12.75">
      <c r="A51" s="1" t="s">
        <v>7</v>
      </c>
      <c r="B51" s="6">
        <v>32</v>
      </c>
      <c r="C51" s="7">
        <f t="shared" si="20"/>
        <v>0.000400615947018541</v>
      </c>
      <c r="D51" s="6">
        <v>41</v>
      </c>
      <c r="E51" s="7">
        <f t="shared" si="21"/>
        <v>0.0002941767356427403</v>
      </c>
      <c r="F51" s="20">
        <v>230328630</v>
      </c>
      <c r="G51" s="7">
        <f t="shared" si="22"/>
        <v>0.004983482449270792</v>
      </c>
      <c r="H51" s="20">
        <f t="shared" si="23"/>
        <v>5617771.463414635</v>
      </c>
      <c r="J51" s="8"/>
      <c r="N51" s="1"/>
    </row>
    <row r="52" spans="1:14" ht="12.75">
      <c r="A52" s="1" t="s">
        <v>8</v>
      </c>
      <c r="B52" s="6">
        <v>166</v>
      </c>
      <c r="C52" s="7">
        <f t="shared" si="20"/>
        <v>0.0020781952251586813</v>
      </c>
      <c r="D52" s="6">
        <v>360</v>
      </c>
      <c r="E52" s="7">
        <f t="shared" si="21"/>
        <v>0.0025830152397899146</v>
      </c>
      <c r="F52" s="20">
        <v>234071179</v>
      </c>
      <c r="G52" s="7">
        <f t="shared" si="22"/>
        <v>0.005064457737740297</v>
      </c>
      <c r="H52" s="20">
        <f t="shared" si="23"/>
        <v>650197.7194444444</v>
      </c>
      <c r="J52" s="8"/>
      <c r="N52" s="1"/>
    </row>
    <row r="53" spans="1:14" ht="12.75">
      <c r="A53" s="1" t="s">
        <v>9</v>
      </c>
      <c r="B53" s="6">
        <v>1339</v>
      </c>
      <c r="C53" s="7">
        <f t="shared" si="20"/>
        <v>0.016763273533057076</v>
      </c>
      <c r="D53" s="6">
        <v>2716</v>
      </c>
      <c r="E53" s="7">
        <f t="shared" si="21"/>
        <v>0.01948741497574836</v>
      </c>
      <c r="F53" s="20">
        <v>14856356552</v>
      </c>
      <c r="G53" s="7">
        <f t="shared" si="22"/>
        <v>0.32143807800619983</v>
      </c>
      <c r="H53" s="20">
        <f t="shared" si="23"/>
        <v>5469939.820324006</v>
      </c>
      <c r="J53" s="8"/>
      <c r="N53" s="1"/>
    </row>
    <row r="54" spans="1:14" ht="12.75">
      <c r="A54" s="1" t="s">
        <v>10</v>
      </c>
      <c r="B54" s="6">
        <v>116</v>
      </c>
      <c r="C54" s="7">
        <f t="shared" si="20"/>
        <v>0.001452232807942211</v>
      </c>
      <c r="D54" s="6">
        <v>147</v>
      </c>
      <c r="E54" s="7">
        <f t="shared" si="21"/>
        <v>0.0010547312229142152</v>
      </c>
      <c r="F54" s="20">
        <v>2621664000</v>
      </c>
      <c r="G54" s="7">
        <f t="shared" si="22"/>
        <v>0.056723371870379555</v>
      </c>
      <c r="H54" s="20">
        <f t="shared" si="23"/>
        <v>17834448.979591835</v>
      </c>
      <c r="J54" s="8"/>
      <c r="N54" s="1"/>
    </row>
    <row r="55" spans="1:14" ht="12.75">
      <c r="A55" s="1" t="s">
        <v>11</v>
      </c>
      <c r="B55" s="6">
        <v>31</v>
      </c>
      <c r="C55" s="7">
        <f t="shared" si="20"/>
        <v>0.0003880966986742116</v>
      </c>
      <c r="D55" s="6">
        <v>42</v>
      </c>
      <c r="E55" s="7">
        <f t="shared" si="21"/>
        <v>0.00030135177797549007</v>
      </c>
      <c r="F55" s="20">
        <v>124744815</v>
      </c>
      <c r="G55" s="7">
        <f t="shared" si="22"/>
        <v>0.0026990287581271674</v>
      </c>
      <c r="H55" s="20">
        <f t="shared" si="23"/>
        <v>2970114.6428571427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79877</v>
      </c>
      <c r="C57" s="11">
        <f t="shared" si="24"/>
        <v>1</v>
      </c>
      <c r="D57" s="10">
        <f t="shared" si="24"/>
        <v>139372</v>
      </c>
      <c r="E57" s="11">
        <f t="shared" si="24"/>
        <v>1</v>
      </c>
      <c r="F57" s="10">
        <f t="shared" si="24"/>
        <v>46218408983</v>
      </c>
      <c r="G57" s="11">
        <f t="shared" si="24"/>
        <v>1.0000000000000002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B34" sqref="B34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bfelser</cp:lastModifiedBy>
  <cp:lastPrinted>2001-02-08T21:22:29Z</cp:lastPrinted>
  <dcterms:created xsi:type="dcterms:W3CDTF">2000-09-06T18:30:25Z</dcterms:created>
  <dcterms:modified xsi:type="dcterms:W3CDTF">2016-04-04T17:51:18Z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