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/>
  <mc:AlternateContent xmlns:mc="http://schemas.openxmlformats.org/markup-compatibility/2006">
    <mc:Choice Requires="x15">
      <x15ac:absPath xmlns:x15ac="http://schemas.microsoft.com/office/spreadsheetml/2010/11/ac" url="G:\Common\Website Postings\Monthly Trade Summary\2nd Quarter FYE 2017\"/>
    </mc:Choice>
  </mc:AlternateContent>
  <bookViews>
    <workbookView xWindow="360" yWindow="315" windowWidth="11460" windowHeight="6090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71027"/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H8" i="16"/>
  <c r="G9" i="16"/>
  <c r="H9" i="16"/>
  <c r="H10" i="16"/>
  <c r="H11" i="16"/>
  <c r="B13" i="16"/>
  <c r="C5" i="16" s="1"/>
  <c r="D13" i="16"/>
  <c r="E10" i="16" s="1"/>
  <c r="F13" i="16"/>
  <c r="G5" i="16" s="1"/>
  <c r="H16" i="16"/>
  <c r="G17" i="16"/>
  <c r="H17" i="16"/>
  <c r="H18" i="16"/>
  <c r="H19" i="16"/>
  <c r="H20" i="16"/>
  <c r="H21" i="16"/>
  <c r="G22" i="16"/>
  <c r="H22" i="16"/>
  <c r="B24" i="16"/>
  <c r="C16" i="16" s="1"/>
  <c r="D24" i="16"/>
  <c r="E16" i="16" s="1"/>
  <c r="F24" i="16"/>
  <c r="G19" i="16" s="1"/>
  <c r="E27" i="16"/>
  <c r="H27" i="16"/>
  <c r="H28" i="16"/>
  <c r="H29" i="16"/>
  <c r="H30" i="16"/>
  <c r="E31" i="16"/>
  <c r="H31" i="16"/>
  <c r="H32" i="16"/>
  <c r="E33" i="16"/>
  <c r="H33" i="16"/>
  <c r="B35" i="16"/>
  <c r="C27" i="16" s="1"/>
  <c r="D35" i="16"/>
  <c r="E30" i="16" s="1"/>
  <c r="F35" i="16"/>
  <c r="G27" i="16" s="1"/>
  <c r="H38" i="16"/>
  <c r="H39" i="16"/>
  <c r="H40" i="16"/>
  <c r="H41" i="16"/>
  <c r="H42" i="16"/>
  <c r="H43" i="16"/>
  <c r="H44" i="16"/>
  <c r="B46" i="16"/>
  <c r="C38" i="16" s="1"/>
  <c r="D46" i="16"/>
  <c r="E38" i="16" s="1"/>
  <c r="F46" i="16"/>
  <c r="G40" i="16" s="1"/>
  <c r="H49" i="16"/>
  <c r="H50" i="16"/>
  <c r="H51" i="16"/>
  <c r="H52" i="16"/>
  <c r="H53" i="16"/>
  <c r="E54" i="16"/>
  <c r="H54" i="16"/>
  <c r="H55" i="16"/>
  <c r="B57" i="16"/>
  <c r="C51" i="16" s="1"/>
  <c r="D57" i="16"/>
  <c r="E52" i="16" s="1"/>
  <c r="F57" i="16"/>
  <c r="G49" i="16" s="1"/>
  <c r="E50" i="16" l="1"/>
  <c r="E29" i="16"/>
  <c r="G21" i="16"/>
  <c r="G18" i="16"/>
  <c r="G8" i="16"/>
  <c r="G11" i="16"/>
  <c r="E6" i="43869"/>
  <c r="E9" i="43869" s="1"/>
  <c r="E7" i="16"/>
  <c r="G43" i="16"/>
  <c r="G39" i="16"/>
  <c r="E53" i="16"/>
  <c r="E49" i="16"/>
  <c r="E57" i="16" s="1"/>
  <c r="E32" i="16"/>
  <c r="E28" i="16"/>
  <c r="E35" i="16" s="1"/>
  <c r="E9" i="16"/>
  <c r="G6" i="16"/>
  <c r="G42" i="16"/>
  <c r="G38" i="16"/>
  <c r="E6" i="16"/>
  <c r="E11" i="16"/>
  <c r="G41" i="16"/>
  <c r="G20" i="16"/>
  <c r="G16" i="16"/>
  <c r="G24" i="16" s="1"/>
  <c r="E8" i="16"/>
  <c r="E5" i="16"/>
  <c r="E13" i="16" s="1"/>
  <c r="E55" i="16"/>
  <c r="E51" i="16"/>
  <c r="H13" i="16"/>
  <c r="G10" i="16"/>
  <c r="G44" i="16"/>
  <c r="G7" i="16"/>
  <c r="G13" i="16" s="1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19" i="16"/>
  <c r="E18" i="16"/>
  <c r="E17" i="16"/>
  <c r="E24" i="16" s="1"/>
  <c r="C11" i="16"/>
  <c r="C10" i="16"/>
  <c r="C9" i="16"/>
  <c r="C8" i="16"/>
  <c r="C13" i="16" s="1"/>
  <c r="C7" i="16"/>
  <c r="C6" i="16"/>
  <c r="C6" i="43869"/>
  <c r="C9" i="43869" s="1"/>
  <c r="C52" i="16"/>
  <c r="C33" i="16"/>
  <c r="C32" i="16"/>
  <c r="C31" i="16"/>
  <c r="C30" i="16"/>
  <c r="C29" i="16"/>
  <c r="C28" i="16"/>
  <c r="C35" i="16" s="1"/>
  <c r="C54" i="16"/>
  <c r="C49" i="16"/>
  <c r="C55" i="16"/>
  <c r="G55" i="16"/>
  <c r="G54" i="16"/>
  <c r="G53" i="16"/>
  <c r="G52" i="16"/>
  <c r="G51" i="16"/>
  <c r="G50" i="16"/>
  <c r="G57" i="16" s="1"/>
  <c r="C44" i="16"/>
  <c r="C43" i="16"/>
  <c r="C42" i="16"/>
  <c r="C41" i="16"/>
  <c r="C40" i="16"/>
  <c r="C46" i="16" s="1"/>
  <c r="C39" i="16"/>
  <c r="G33" i="16"/>
  <c r="G32" i="16"/>
  <c r="G31" i="16"/>
  <c r="G30" i="16"/>
  <c r="G29" i="16"/>
  <c r="G28" i="16"/>
  <c r="G35" i="16" s="1"/>
  <c r="C22" i="16"/>
  <c r="C21" i="16"/>
  <c r="C20" i="16"/>
  <c r="C19" i="16"/>
  <c r="C24" i="16" s="1"/>
  <c r="C18" i="16"/>
  <c r="C17" i="16"/>
  <c r="C57" i="16" l="1"/>
  <c r="G46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<sst xmlns="http://schemas.openxmlformats.org/spreadsheetml/2006/main" count="117" uniqueCount="50">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</sst>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95-41FA-ADC3-8BE5652D5C4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736172</c:v>
                </c:pt>
                <c:pt idx="1">
                  <c:v>103652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5-41FA-ADC3-8BE5652D5C4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A66-4056-943A-F8F49698ADF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66-4056-943A-F8F49698ADF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A66-4056-943A-F8F49698ADF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66-4056-943A-F8F49698ADF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A66-4056-943A-F8F49698ADF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66-4056-943A-F8F49698ADFF}"/>
              </c:ext>
            </c:extLst>
          </c:dPt>
          <c:dLbls>
            <c:dLbl>
              <c:idx val="1"/>
              <c:layout>
                <c:manualLayout>
                  <c:x val="0.15290444372686854"/>
                  <c:y val="-0.431422233511133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66-4056-943A-F8F49698ADFF}"/>
                </c:ext>
              </c:extLst>
            </c:dLbl>
            <c:dLbl>
              <c:idx val="2"/>
              <c:layout>
                <c:manualLayout>
                  <c:x val="0.15491641620507215"/>
                  <c:y val="-0.264885953771907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66-4056-943A-F8F49698ADFF}"/>
                </c:ext>
              </c:extLst>
            </c:dLbl>
            <c:dLbl>
              <c:idx val="3"/>
              <c:layout>
                <c:manualLayout>
                  <c:x val="0.15466984607996556"/>
                  <c:y val="-0.106952163237659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66-4056-943A-F8F49698ADFF}"/>
                </c:ext>
              </c:extLst>
            </c:dLbl>
            <c:dLbl>
              <c:idx val="4"/>
              <c:layout>
                <c:manualLayout>
                  <c:x val="0.1695471819965722"/>
                  <c:y val="3.62878672424010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66-4056-943A-F8F49698ADFF}"/>
                </c:ext>
              </c:extLst>
            </c:dLbl>
            <c:dLbl>
              <c:idx val="5"/>
              <c:layout>
                <c:manualLayout>
                  <c:x val="0.15147321095904021"/>
                  <c:y val="0.17814613495893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66-4056-943A-F8F49698ADFF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66-4056-943A-F8F49698ADF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839824</c:v>
                </c:pt>
                <c:pt idx="1">
                  <c:v>6746</c:v>
                </c:pt>
                <c:pt idx="2">
                  <c:v>1005</c:v>
                </c:pt>
                <c:pt idx="3">
                  <c:v>3539</c:v>
                </c:pt>
                <c:pt idx="4">
                  <c:v>17600</c:v>
                </c:pt>
                <c:pt idx="5">
                  <c:v>1188</c:v>
                </c:pt>
                <c:pt idx="6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66-4056-943A-F8F49698AD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AE0-45F1-8C7B-403AF49F2DB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0-45F1-8C7B-403AF49F2DB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AE0-45F1-8C7B-403AF49F2DB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0-45F1-8C7B-403AF49F2DB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E0-45F1-8C7B-403AF49F2DB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0-45F1-8C7B-403AF49F2DB2}"/>
              </c:ext>
            </c:extLst>
          </c:dPt>
          <c:dLbls>
            <c:dLbl>
              <c:idx val="1"/>
              <c:layout>
                <c:manualLayout>
                  <c:x val="-0.13705341248747696"/>
                  <c:y val="9.54993086432019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E0-45F1-8C7B-403AF49F2DB2}"/>
                </c:ext>
              </c:extLst>
            </c:dLbl>
            <c:dLbl>
              <c:idx val="2"/>
              <c:layout>
                <c:manualLayout>
                  <c:x val="-0.11733053478725254"/>
                  <c:y val="-1.1453505220364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E0-45F1-8C7B-403AF49F2DB2}"/>
                </c:ext>
              </c:extLst>
            </c:dLbl>
            <c:dLbl>
              <c:idx val="3"/>
              <c:layout>
                <c:manualLayout>
                  <c:x val="0.16640709737781201"/>
                  <c:y val="-1.9370244334600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E0-45F1-8C7B-403AF49F2DB2}"/>
                </c:ext>
              </c:extLst>
            </c:dLbl>
            <c:dLbl>
              <c:idx val="4"/>
              <c:layout>
                <c:manualLayout>
                  <c:x val="0.11006880449092113"/>
                  <c:y val="-4.91788999561174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E0-45F1-8C7B-403AF49F2DB2}"/>
                </c:ext>
              </c:extLst>
            </c:dLbl>
            <c:dLbl>
              <c:idx val="5"/>
              <c:layout>
                <c:manualLayout>
                  <c:x val="9.3264528842412042E-2"/>
                  <c:y val="-0.106165909072091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E0-45F1-8C7B-403AF49F2DB2}"/>
                </c:ext>
              </c:extLst>
            </c:dLbl>
            <c:dLbl>
              <c:idx val="6"/>
              <c:layout>
                <c:manualLayout>
                  <c:x val="8.3690189357245176E-2"/>
                  <c:y val="2.3114334682928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E0-45F1-8C7B-403AF49F2DB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159117420045</c:v>
                </c:pt>
                <c:pt idx="1">
                  <c:v>4075396392</c:v>
                </c:pt>
                <c:pt idx="2">
                  <c:v>1432398569</c:v>
                </c:pt>
                <c:pt idx="3">
                  <c:v>1447598349</c:v>
                </c:pt>
                <c:pt idx="4">
                  <c:v>72360824226</c:v>
                </c:pt>
                <c:pt idx="5">
                  <c:v>15879695000</c:v>
                </c:pt>
                <c:pt idx="6">
                  <c:v>438717723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E0-45F1-8C7B-403AF49F2D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73B-49E1-8CCF-C3B38F3DBFE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115984201684</c:v>
                </c:pt>
                <c:pt idx="1">
                  <c:v>43133218361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B-49E1-8CCF-C3B38F3DBF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189465.19752352874</c:v>
                </c:pt>
                <c:pt idx="1">
                  <c:v>132495.08819454626</c:v>
                </c:pt>
                <c:pt idx="2">
                  <c:v>227119.16206878138</c:v>
                </c:pt>
                <c:pt idx="3">
                  <c:v>215672.6597016608</c:v>
                </c:pt>
                <c:pt idx="4">
                  <c:v>250007.8208465577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4-440D-9B45-67ED06300B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13366746.632996634</c:v>
                </c:pt>
                <c:pt idx="1">
                  <c:v>4170369.230769231</c:v>
                </c:pt>
                <c:pt idx="2">
                  <c:v>13899039.180765806</c:v>
                </c:pt>
                <c:pt idx="3">
                  <c:v>13898728.346456693</c:v>
                </c:pt>
                <c:pt idx="4">
                  <c:v>13901990.654205607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5-4236-97F9-D666E6700B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604120.42573376815</c:v>
                </c:pt>
                <c:pt idx="1">
                  <c:v>408672.97816858703</c:v>
                </c:pt>
                <c:pt idx="2">
                  <c:v>667352.29566411616</c:v>
                </c:pt>
                <c:pt idx="3">
                  <c:v>630803.74781523098</c:v>
                </c:pt>
                <c:pt idx="4">
                  <c:v>801397.10714285716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1-47EB-A2BA-8BE0E13D2C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1425272.2079601991</c:v>
                </c:pt>
                <c:pt idx="1">
                  <c:v>752822.96650717699</c:v>
                </c:pt>
                <c:pt idx="2">
                  <c:v>1601832.373115578</c:v>
                </c:pt>
                <c:pt idx="3">
                  <c:v>1600208.6758720931</c:v>
                </c:pt>
                <c:pt idx="4">
                  <c:v>1612175.9259259258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1-4772-8288-0C84876A84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409041.63577281719</c:v>
                </c:pt>
                <c:pt idx="1">
                  <c:v>307627.37181663839</c:v>
                </c:pt>
                <c:pt idx="2">
                  <c:v>429290.1108474576</c:v>
                </c:pt>
                <c:pt idx="3">
                  <c:v>369429.04644471843</c:v>
                </c:pt>
                <c:pt idx="4">
                  <c:v>710996.0483558994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B-4238-8DA5-B572A3B6C6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4111410.4673863635</c:v>
                </c:pt>
                <c:pt idx="1">
                  <c:v>1425282.7217158177</c:v>
                </c:pt>
                <c:pt idx="2">
                  <c:v>4429785.3161741337</c:v>
                </c:pt>
                <c:pt idx="3">
                  <c:v>4395767.4970238097</c:v>
                </c:pt>
                <c:pt idx="4">
                  <c:v>4468742.3278800277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0-48D7-8D65-9ABE65550F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77E-42CC-B01A-0F7E32B11A8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7E-42CC-B01A-0F7E32B11A8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77E-42CC-B01A-0F7E32B11A8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7E-42CC-B01A-0F7E32B11A8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77E-42CC-B01A-0F7E32B11A8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7E-42CC-B01A-0F7E32B11A8A}"/>
              </c:ext>
            </c:extLst>
          </c:dPt>
          <c:dLbls>
            <c:dLbl>
              <c:idx val="1"/>
              <c:layout>
                <c:manualLayout>
                  <c:x val="0.12070857862010151"/>
                  <c:y val="-0.434130588045426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E-42CC-B01A-0F7E32B11A8A}"/>
                </c:ext>
              </c:extLst>
            </c:dLbl>
            <c:dLbl>
              <c:idx val="2"/>
              <c:layout>
                <c:manualLayout>
                  <c:x val="0.14387540674134977"/>
                  <c:y val="-0.281386234487679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E-42CC-B01A-0F7E32B11A8A}"/>
                </c:ext>
              </c:extLst>
            </c:dLbl>
            <c:dLbl>
              <c:idx val="3"/>
              <c:layout>
                <c:manualLayout>
                  <c:x val="0.16886708562060657"/>
                  <c:y val="-0.12918584206100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7E-42CC-B01A-0F7E32B11A8A}"/>
                </c:ext>
              </c:extLst>
            </c:dLbl>
            <c:dLbl>
              <c:idx val="4"/>
              <c:layout>
                <c:manualLayout>
                  <c:x val="0.18795267310829047"/>
                  <c:y val="6.51479244706062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7E-42CC-B01A-0F7E32B11A8A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7E-42CC-B01A-0F7E32B11A8A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7E-42CC-B01A-0F7E32B11A8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118718</c:v>
                </c:pt>
                <c:pt idx="1">
                  <c:v>1464</c:v>
                </c:pt>
                <c:pt idx="2">
                  <c:v>268</c:v>
                </c:pt>
                <c:pt idx="3">
                  <c:v>243</c:v>
                </c:pt>
                <c:pt idx="4">
                  <c:v>2270</c:v>
                </c:pt>
                <c:pt idx="5">
                  <c:v>642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7E-42CC-B01A-0F7E32B11A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7A4FEA-E6E7-4B4C-9942-13884BA03F32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1E0D982-BE2A-4D75-B713-71F684575F52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04E1CAE9-D75C-4185-BCC8-562D6B64759A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839,824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B92A2F6-E89C-4F68-B576-5DB7F7834EFF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A8EFB94-B036-4476-98D0-BF1E240C46C2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2C5D418B-7D78-454F-B9D0-330729B3B09A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 $159.12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797F9F0-9CA4-43CC-8FCC-44324FD567F5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D48EE4-0E7F-48D8-BD0A-D1E8AF72C8FD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D360A33-FEF9-4620-83E6-700372E84507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F660D624-61F3-40D5-A27A-1ADA29A1BC0F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123,676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ECEA470-C14C-4179-98C8-0970F2055D60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ECD17A7-F24D-4B00-ABBC-380DBAC14EDE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E512124F-E02D-4C40-A3BA-FA9404735375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870,147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4A79356-48FA-4B4A-86BE-D11458E47C6F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0E5594E-9883-43BF-987C-1B12C67D2F5B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9E4815CA-9D5A-4801-9FAA-6EB67A03A9F6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$254,752,050,304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A3" sqref="A3"/>
    </sheetView>
  </sheetViews>
  <sheetFormatPr defaultRowHeight="12.75" x14ac:dyDescent="0.2"/>
  <cols>
    <col min="1" max="16384" width="9.33203125" style="1"/>
  </cols>
  <sheetData>
    <row r="1" spans="1:13" ht="15.75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="75" workbookViewId="0">
      <selection activeCell="A2" sqref="A2:L2"/>
    </sheetView>
  </sheetViews>
  <sheetFormatPr defaultRowHeight="12.75" x14ac:dyDescent="0.2"/>
  <cols>
    <col min="1" max="16384" width="9.33203125" style="1"/>
  </cols>
  <sheetData>
    <row r="1" spans="1:12" ht="15.75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activeCell="A3" sqref="A3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A3" sqref="A3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5" t="s">
        <v>45</v>
      </c>
      <c r="B1" s="55"/>
      <c r="C1" s="55"/>
      <c r="D1" s="55"/>
      <c r="E1" s="55"/>
    </row>
    <row r="2" spans="1:7" ht="15.75" x14ac:dyDescent="0.25">
      <c r="A2" s="55" t="s">
        <v>49</v>
      </c>
      <c r="B2" s="55"/>
      <c r="C2" s="55"/>
      <c r="D2" s="55"/>
      <c r="E2" s="55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736172</v>
      </c>
      <c r="C6" s="7">
        <f>B6/B$9</f>
        <v>0.87657890224618495</v>
      </c>
      <c r="D6" s="14">
        <v>115984201684</v>
      </c>
      <c r="E6" s="7">
        <f>D6/D$9</f>
        <v>0.72892208565975058</v>
      </c>
    </row>
    <row r="7" spans="1:7" x14ac:dyDescent="0.2">
      <c r="A7" s="1" t="s">
        <v>30</v>
      </c>
      <c r="B7" s="6">
        <v>103652</v>
      </c>
      <c r="C7" s="7">
        <f>B7/B$9</f>
        <v>0.12342109775381509</v>
      </c>
      <c r="D7" s="14">
        <v>43133218361</v>
      </c>
      <c r="E7" s="7">
        <f>D7/D$9</f>
        <v>0.27107791434024947</v>
      </c>
    </row>
    <row r="9" spans="1:7" x14ac:dyDescent="0.2">
      <c r="A9" s="9" t="s">
        <v>12</v>
      </c>
      <c r="B9" s="10">
        <f>SUM(B6:B7)</f>
        <v>839824</v>
      </c>
      <c r="C9" s="29">
        <f>SUM(C6:C7)</f>
        <v>1</v>
      </c>
      <c r="D9" s="15">
        <f>SUM(D6:D7)</f>
        <v>159117420045</v>
      </c>
      <c r="E9" s="29">
        <f>SUM(E6:E7)</f>
        <v>1</v>
      </c>
      <c r="G9" s="54">
        <f>+D9/1000000000</f>
        <v>159.11742004499999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selection activeCell="A3" sqref="A3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5" t="s">
        <v>48</v>
      </c>
      <c r="B1" s="55"/>
      <c r="C1" s="55"/>
      <c r="D1" s="55"/>
      <c r="E1" s="55"/>
      <c r="F1" s="55"/>
      <c r="G1" s="55"/>
      <c r="H1" s="55"/>
    </row>
    <row r="2" spans="1:14" ht="15.75" x14ac:dyDescent="0.25">
      <c r="A2" s="55" t="s">
        <v>49</v>
      </c>
      <c r="B2" s="55"/>
      <c r="C2" s="55"/>
      <c r="D2" s="55"/>
      <c r="E2" s="55"/>
      <c r="F2" s="55"/>
      <c r="G2" s="55"/>
      <c r="H2" s="55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118718</v>
      </c>
      <c r="C5" s="7">
        <f>B5/B$13</f>
        <v>0.95991138135127263</v>
      </c>
      <c r="D5" s="6">
        <v>839824</v>
      </c>
      <c r="E5" s="7">
        <f>D5/D$13</f>
        <v>0.96515186514462503</v>
      </c>
      <c r="F5" s="14">
        <v>159117420045</v>
      </c>
      <c r="G5" s="7">
        <f>F5/F$13</f>
        <v>0.62459721071968777</v>
      </c>
      <c r="H5" s="14">
        <f>IF(D5=0,"-",+F5/D5)</f>
        <v>189465.19752352874</v>
      </c>
      <c r="I5" s="25"/>
    </row>
    <row r="6" spans="1:14" x14ac:dyDescent="0.2">
      <c r="A6" s="51" t="s">
        <v>6</v>
      </c>
      <c r="B6" s="6">
        <v>1464</v>
      </c>
      <c r="C6" s="7">
        <f t="shared" ref="C6:C11" si="0">B6/B$13</f>
        <v>1.1837381545328115E-2</v>
      </c>
      <c r="D6" s="6">
        <v>6746</v>
      </c>
      <c r="E6" s="7">
        <f t="shared" ref="E6:E11" si="1">D6/D$13</f>
        <v>7.7527130473356801E-3</v>
      </c>
      <c r="F6" s="14">
        <v>4075396392</v>
      </c>
      <c r="G6" s="7">
        <f t="shared" ref="G6:G11" si="2">F6/F$13</f>
        <v>1.5997501834182529E-2</v>
      </c>
      <c r="H6" s="14">
        <f t="shared" ref="H6:H11" si="3">IF(D6=0,"-",+F6/D6)</f>
        <v>604120.42573376815</v>
      </c>
    </row>
    <row r="7" spans="1:14" x14ac:dyDescent="0.2">
      <c r="A7" s="51" t="s">
        <v>7</v>
      </c>
      <c r="B7" s="6">
        <v>268</v>
      </c>
      <c r="C7" s="7">
        <f t="shared" si="0"/>
        <v>2.1669523593906659E-3</v>
      </c>
      <c r="D7" s="6">
        <v>1005</v>
      </c>
      <c r="E7" s="7">
        <f t="shared" si="1"/>
        <v>1.1549772624625495E-3</v>
      </c>
      <c r="F7" s="14">
        <v>1432398569</v>
      </c>
      <c r="G7" s="7">
        <f t="shared" si="2"/>
        <v>5.622716548466221E-3</v>
      </c>
      <c r="H7" s="14">
        <f t="shared" si="3"/>
        <v>1425272.2079601991</v>
      </c>
    </row>
    <row r="8" spans="1:14" x14ac:dyDescent="0.2">
      <c r="A8" s="51" t="s">
        <v>8</v>
      </c>
      <c r="B8" s="6">
        <v>243</v>
      </c>
      <c r="C8" s="7">
        <f t="shared" si="0"/>
        <v>1.964811281089298E-3</v>
      </c>
      <c r="D8" s="6">
        <v>3539</v>
      </c>
      <c r="E8" s="7">
        <f t="shared" si="1"/>
        <v>4.0671288874178733E-3</v>
      </c>
      <c r="F8" s="14">
        <v>1447598349</v>
      </c>
      <c r="G8" s="7">
        <f t="shared" si="2"/>
        <v>5.6823815442213557E-3</v>
      </c>
      <c r="H8" s="14">
        <f t="shared" si="3"/>
        <v>409041.63577281719</v>
      </c>
    </row>
    <row r="9" spans="1:14" x14ac:dyDescent="0.2">
      <c r="A9" s="51" t="s">
        <v>9</v>
      </c>
      <c r="B9" s="6">
        <v>2270</v>
      </c>
      <c r="C9" s="7">
        <f t="shared" si="0"/>
        <v>1.8354409909764224E-2</v>
      </c>
      <c r="D9" s="6">
        <v>17600</v>
      </c>
      <c r="E9" s="7">
        <f t="shared" si="1"/>
        <v>2.0226467481931215E-2</v>
      </c>
      <c r="F9" s="14">
        <v>72360824226</v>
      </c>
      <c r="G9" s="7">
        <f t="shared" si="2"/>
        <v>0.28404412894675662</v>
      </c>
      <c r="H9" s="14">
        <f t="shared" si="3"/>
        <v>4111410.4673863635</v>
      </c>
    </row>
    <row r="10" spans="1:14" x14ac:dyDescent="0.2">
      <c r="A10" s="51" t="s">
        <v>10</v>
      </c>
      <c r="B10" s="6">
        <v>642</v>
      </c>
      <c r="C10" s="7">
        <f t="shared" si="0"/>
        <v>5.190982890779133E-3</v>
      </c>
      <c r="D10" s="6">
        <v>1188</v>
      </c>
      <c r="E10" s="7">
        <f t="shared" si="1"/>
        <v>1.365286555030357E-3</v>
      </c>
      <c r="F10" s="14">
        <v>15879695000</v>
      </c>
      <c r="G10" s="7">
        <f t="shared" si="2"/>
        <v>6.2333924225734347E-2</v>
      </c>
      <c r="H10" s="14">
        <f t="shared" si="3"/>
        <v>13366746.632996634</v>
      </c>
    </row>
    <row r="11" spans="1:14" x14ac:dyDescent="0.2">
      <c r="A11" s="51" t="s">
        <v>11</v>
      </c>
      <c r="B11" s="6">
        <v>71</v>
      </c>
      <c r="C11" s="7">
        <f t="shared" si="0"/>
        <v>5.740806623758854E-4</v>
      </c>
      <c r="D11" s="6">
        <v>245</v>
      </c>
      <c r="E11" s="7">
        <f t="shared" si="1"/>
        <v>2.8156162119733792E-4</v>
      </c>
      <c r="F11" s="14">
        <v>438717723</v>
      </c>
      <c r="G11" s="7">
        <f t="shared" si="2"/>
        <v>1.7221361809511271E-3</v>
      </c>
      <c r="H11" s="14">
        <f t="shared" si="3"/>
        <v>1790684.5836734695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123676</v>
      </c>
      <c r="C13" s="11">
        <f t="shared" si="4"/>
        <v>0.99999999999999989</v>
      </c>
      <c r="D13" s="10">
        <f t="shared" si="4"/>
        <v>870147</v>
      </c>
      <c r="E13" s="12">
        <f t="shared" si="4"/>
        <v>1</v>
      </c>
      <c r="F13" s="15">
        <f t="shared" si="4"/>
        <v>254752050304</v>
      </c>
      <c r="G13" s="12">
        <f t="shared" si="4"/>
        <v>1.0000000000000002</v>
      </c>
      <c r="H13" s="15">
        <f>F13/D13</f>
        <v>292768.98076302052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85102</v>
      </c>
      <c r="C16" s="7">
        <f t="shared" ref="C16:C22" si="5">B16/B$24</f>
        <v>0.98266803690403337</v>
      </c>
      <c r="D16" s="6">
        <v>334193</v>
      </c>
      <c r="E16" s="7">
        <f t="shared" ref="E16:E22" si="6">D16/D$24</f>
        <v>0.98695257980396389</v>
      </c>
      <c r="F16" s="20">
        <v>44278931009</v>
      </c>
      <c r="G16" s="7">
        <f t="shared" ref="G16:G22" si="7">F16/F$24</f>
        <v>0.91822635316119461</v>
      </c>
      <c r="H16" s="20">
        <f t="shared" ref="H16:H22" si="8">IF(D16=0,"-",+F16/D16)</f>
        <v>132495.08819454626</v>
      </c>
      <c r="J16" s="8"/>
      <c r="M16" s="1"/>
      <c r="N16" s="1"/>
    </row>
    <row r="17" spans="1:14" x14ac:dyDescent="0.2">
      <c r="A17" s="1" t="s">
        <v>6</v>
      </c>
      <c r="B17" s="6">
        <v>732</v>
      </c>
      <c r="C17" s="7">
        <f t="shared" si="5"/>
        <v>8.4523630821103195E-3</v>
      </c>
      <c r="D17" s="6">
        <v>1649</v>
      </c>
      <c r="E17" s="7">
        <f t="shared" si="6"/>
        <v>4.8698949532058914E-3</v>
      </c>
      <c r="F17" s="20">
        <v>673901741</v>
      </c>
      <c r="G17" s="7">
        <f t="shared" si="7"/>
        <v>1.3974915923368513E-2</v>
      </c>
      <c r="H17" s="20">
        <f t="shared" si="8"/>
        <v>408672.97816858703</v>
      </c>
      <c r="J17" s="8"/>
      <c r="M17" s="1"/>
      <c r="N17" s="1"/>
    </row>
    <row r="18" spans="1:14" x14ac:dyDescent="0.2">
      <c r="A18" s="1" t="s">
        <v>7</v>
      </c>
      <c r="B18" s="6">
        <v>95</v>
      </c>
      <c r="C18" s="7">
        <f t="shared" si="5"/>
        <v>1.0969596896181425E-3</v>
      </c>
      <c r="D18" s="6">
        <v>209</v>
      </c>
      <c r="E18" s="7">
        <f t="shared" si="6"/>
        <v>6.1722743797454891E-4</v>
      </c>
      <c r="F18" s="20">
        <v>157340000</v>
      </c>
      <c r="G18" s="7">
        <f t="shared" si="7"/>
        <v>3.2628098988436976E-3</v>
      </c>
      <c r="H18" s="20">
        <f t="shared" si="8"/>
        <v>752822.96650717699</v>
      </c>
      <c r="J18" s="8"/>
      <c r="M18" s="1"/>
      <c r="N18" s="1"/>
    </row>
    <row r="19" spans="1:14" x14ac:dyDescent="0.2">
      <c r="A19" s="1" t="s">
        <v>8</v>
      </c>
      <c r="B19" s="6">
        <v>144</v>
      </c>
      <c r="C19" s="7">
        <f t="shared" si="5"/>
        <v>1.6627599505790792E-3</v>
      </c>
      <c r="D19" s="6">
        <v>589</v>
      </c>
      <c r="E19" s="7">
        <f t="shared" si="6"/>
        <v>1.7394591433828198E-3</v>
      </c>
      <c r="F19" s="20">
        <v>181192522</v>
      </c>
      <c r="G19" s="7">
        <f t="shared" si="7"/>
        <v>3.7574472758234046E-3</v>
      </c>
      <c r="H19" s="20">
        <f t="shared" si="8"/>
        <v>307627.37181663839</v>
      </c>
      <c r="J19" s="8"/>
      <c r="M19" s="1"/>
      <c r="N19" s="1"/>
    </row>
    <row r="20" spans="1:14" x14ac:dyDescent="0.2">
      <c r="A20" s="1" t="s">
        <v>9</v>
      </c>
      <c r="B20" s="6">
        <v>475</v>
      </c>
      <c r="C20" s="7">
        <f t="shared" si="5"/>
        <v>5.4847984480907129E-3</v>
      </c>
      <c r="D20" s="6">
        <v>1865</v>
      </c>
      <c r="E20" s="7">
        <f t="shared" si="6"/>
        <v>5.5077950804905927E-3</v>
      </c>
      <c r="F20" s="20">
        <v>2658152276</v>
      </c>
      <c r="G20" s="7">
        <f t="shared" si="7"/>
        <v>5.5122953850048971E-2</v>
      </c>
      <c r="H20" s="20">
        <f t="shared" si="8"/>
        <v>1425282.7217158177</v>
      </c>
      <c r="J20" s="8"/>
      <c r="M20" s="1"/>
      <c r="N20" s="1"/>
    </row>
    <row r="21" spans="1:14" x14ac:dyDescent="0.2">
      <c r="A21" s="1" t="s">
        <v>10</v>
      </c>
      <c r="B21" s="6">
        <v>34</v>
      </c>
      <c r="C21" s="7">
        <f t="shared" si="5"/>
        <v>3.9259609944228258E-4</v>
      </c>
      <c r="D21" s="6">
        <v>65</v>
      </c>
      <c r="E21" s="7">
        <f t="shared" si="6"/>
        <v>1.9196068645141475E-4</v>
      </c>
      <c r="F21" s="20">
        <v>271074000</v>
      </c>
      <c r="G21" s="7">
        <f t="shared" si="7"/>
        <v>5.6213482300696361E-3</v>
      </c>
      <c r="H21" s="20">
        <f t="shared" si="8"/>
        <v>4170369.230769231</v>
      </c>
      <c r="J21" s="8"/>
      <c r="M21" s="1"/>
      <c r="N21" s="1"/>
    </row>
    <row r="22" spans="1:14" x14ac:dyDescent="0.2">
      <c r="A22" s="1" t="s">
        <v>11</v>
      </c>
      <c r="B22" s="6">
        <v>21</v>
      </c>
      <c r="C22" s="7">
        <f t="shared" si="5"/>
        <v>2.4248582612611572E-4</v>
      </c>
      <c r="D22" s="6">
        <v>41</v>
      </c>
      <c r="E22" s="7">
        <f t="shared" si="6"/>
        <v>1.2108289453089238E-4</v>
      </c>
      <c r="F22" s="20">
        <v>1647834</v>
      </c>
      <c r="G22" s="7">
        <f t="shared" si="7"/>
        <v>3.417166065114533E-5</v>
      </c>
      <c r="H22" s="20">
        <f t="shared" si="8"/>
        <v>40191.07317073171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86603</v>
      </c>
      <c r="C24" s="11">
        <f t="shared" si="9"/>
        <v>0.99999999999999989</v>
      </c>
      <c r="D24" s="10">
        <f t="shared" si="9"/>
        <v>338611</v>
      </c>
      <c r="E24" s="11">
        <f t="shared" si="9"/>
        <v>1</v>
      </c>
      <c r="F24" s="21">
        <f t="shared" si="9"/>
        <v>48222239382</v>
      </c>
      <c r="G24" s="11">
        <f t="shared" si="9"/>
        <v>0.99999999999999989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118033</v>
      </c>
      <c r="C27" s="7">
        <f>B27/B$35</f>
        <v>0.95972712341242095</v>
      </c>
      <c r="D27" s="6">
        <v>505631</v>
      </c>
      <c r="E27" s="7">
        <f>D27/D$35</f>
        <v>0.95126388429005748</v>
      </c>
      <c r="F27" s="20">
        <v>114838489036</v>
      </c>
      <c r="G27" s="7">
        <f>F27/F$35</f>
        <v>0.55603831971439222</v>
      </c>
      <c r="H27" s="20">
        <f t="shared" ref="H27:H33" si="10">IF(D27=0,"-",+F27/D27)</f>
        <v>227119.16206878138</v>
      </c>
      <c r="J27" s="8"/>
    </row>
    <row r="28" spans="1:14" x14ac:dyDescent="0.2">
      <c r="A28" s="1" t="s">
        <v>6</v>
      </c>
      <c r="B28" s="6">
        <v>1464</v>
      </c>
      <c r="C28" s="7">
        <f t="shared" ref="C28:C33" si="11">B28/B$35</f>
        <v>1.1903793927764136E-2</v>
      </c>
      <c r="D28" s="6">
        <v>5097</v>
      </c>
      <c r="E28" s="7">
        <f t="shared" ref="E28:E33" si="12">D28/D$35</f>
        <v>9.5891905722284097E-3</v>
      </c>
      <c r="F28" s="20">
        <v>3401494651</v>
      </c>
      <c r="G28" s="7">
        <f t="shared" ref="G28:G33" si="13">F28/F$35</f>
        <v>1.6469751440796314E-2</v>
      </c>
      <c r="H28" s="20">
        <f t="shared" si="10"/>
        <v>667352.29566411616</v>
      </c>
      <c r="J28" s="8"/>
    </row>
    <row r="29" spans="1:14" x14ac:dyDescent="0.2">
      <c r="A29" s="1" t="s">
        <v>7</v>
      </c>
      <c r="B29" s="6">
        <v>266</v>
      </c>
      <c r="C29" s="7">
        <f t="shared" si="11"/>
        <v>2.1628478038150682E-3</v>
      </c>
      <c r="D29" s="6">
        <v>796</v>
      </c>
      <c r="E29" s="7">
        <f t="shared" si="12"/>
        <v>1.4975467324884863E-3</v>
      </c>
      <c r="F29" s="20">
        <v>1275058569</v>
      </c>
      <c r="G29" s="7">
        <f t="shared" si="13"/>
        <v>6.1737265109953095E-3</v>
      </c>
      <c r="H29" s="20">
        <f t="shared" si="10"/>
        <v>1601832.373115578</v>
      </c>
      <c r="J29" s="8"/>
    </row>
    <row r="30" spans="1:14" x14ac:dyDescent="0.2">
      <c r="A30" s="1" t="s">
        <v>8</v>
      </c>
      <c r="B30" s="6">
        <v>243</v>
      </c>
      <c r="C30" s="7">
        <f t="shared" si="11"/>
        <v>1.9758346478460963E-3</v>
      </c>
      <c r="D30" s="6">
        <v>2950</v>
      </c>
      <c r="E30" s="7">
        <f t="shared" si="12"/>
        <v>5.5499533427651182E-3</v>
      </c>
      <c r="F30" s="20">
        <v>1266405827</v>
      </c>
      <c r="G30" s="7">
        <f t="shared" si="13"/>
        <v>6.1318306608932251E-3</v>
      </c>
      <c r="H30" s="20">
        <f t="shared" si="10"/>
        <v>429290.1108474576</v>
      </c>
      <c r="J30" s="8"/>
    </row>
    <row r="31" spans="1:14" x14ac:dyDescent="0.2">
      <c r="A31" s="1" t="s">
        <v>9</v>
      </c>
      <c r="B31" s="6">
        <v>2268</v>
      </c>
      <c r="C31" s="7">
        <f t="shared" si="11"/>
        <v>1.8441123379896899E-2</v>
      </c>
      <c r="D31" s="6">
        <v>15735</v>
      </c>
      <c r="E31" s="7">
        <f t="shared" si="12"/>
        <v>2.9602886728274283E-2</v>
      </c>
      <c r="F31" s="20">
        <v>69702671950</v>
      </c>
      <c r="G31" s="7">
        <f t="shared" si="13"/>
        <v>0.3374944839141143</v>
      </c>
      <c r="H31" s="20">
        <f t="shared" si="10"/>
        <v>4429785.3161741337</v>
      </c>
      <c r="J31" s="8"/>
    </row>
    <row r="32" spans="1:14" x14ac:dyDescent="0.2">
      <c r="A32" s="1" t="s">
        <v>10</v>
      </c>
      <c r="B32" s="6">
        <v>641</v>
      </c>
      <c r="C32" s="7">
        <f t="shared" si="11"/>
        <v>5.2119753467874388E-3</v>
      </c>
      <c r="D32" s="6">
        <v>1123</v>
      </c>
      <c r="E32" s="7">
        <f t="shared" si="12"/>
        <v>2.1127449504831281E-3</v>
      </c>
      <c r="F32" s="20">
        <v>15608621000</v>
      </c>
      <c r="G32" s="7">
        <f t="shared" si="13"/>
        <v>7.5575632061634437E-2</v>
      </c>
      <c r="H32" s="20">
        <f t="shared" si="10"/>
        <v>13899039.180765806</v>
      </c>
      <c r="J32" s="8"/>
    </row>
    <row r="33" spans="1:14" x14ac:dyDescent="0.2">
      <c r="A33" s="1" t="s">
        <v>11</v>
      </c>
      <c r="B33" s="6">
        <v>71</v>
      </c>
      <c r="C33" s="7">
        <f t="shared" si="11"/>
        <v>5.7730148146943551E-4</v>
      </c>
      <c r="D33" s="6">
        <v>204</v>
      </c>
      <c r="E33" s="7">
        <f t="shared" si="12"/>
        <v>3.837933837030794E-4</v>
      </c>
      <c r="F33" s="20">
        <v>437069889</v>
      </c>
      <c r="G33" s="7">
        <f t="shared" si="13"/>
        <v>2.1162556971742346E-3</v>
      </c>
      <c r="H33" s="20">
        <f t="shared" si="10"/>
        <v>2142499.4558823528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122986</v>
      </c>
      <c r="C35" s="11">
        <f t="shared" si="14"/>
        <v>0.99999999999999989</v>
      </c>
      <c r="D35" s="10">
        <f t="shared" si="14"/>
        <v>531536</v>
      </c>
      <c r="E35" s="11">
        <f t="shared" si="14"/>
        <v>0.99999999999999989</v>
      </c>
      <c r="F35" s="21">
        <f t="shared" si="14"/>
        <v>206529810922</v>
      </c>
      <c r="G35" s="11">
        <f t="shared" si="14"/>
        <v>1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107882</v>
      </c>
      <c r="C38" s="7">
        <f t="shared" ref="C38:C44" si="15">B38/B$46</f>
        <v>0.95876361955884182</v>
      </c>
      <c r="D38" s="6">
        <v>337066</v>
      </c>
      <c r="E38" s="7">
        <f t="shared" ref="E38:E44" si="16">D38/D$46</f>
        <v>0.95285291057940202</v>
      </c>
      <c r="F38" s="20">
        <v>72695920715</v>
      </c>
      <c r="G38" s="7">
        <f t="shared" ref="G38:G44" si="17">F38/F$46</f>
        <v>0.56572889513752311</v>
      </c>
      <c r="H38" s="20">
        <f t="shared" ref="H38:H44" si="18">IF(D38=0,"-",+F38/D38)</f>
        <v>215672.6597016608</v>
      </c>
      <c r="J38" s="8"/>
      <c r="N38" s="1"/>
    </row>
    <row r="39" spans="1:14" x14ac:dyDescent="0.2">
      <c r="A39" s="1" t="s">
        <v>6</v>
      </c>
      <c r="B39" s="6">
        <v>1372</v>
      </c>
      <c r="C39" s="7">
        <f t="shared" si="15"/>
        <v>1.2193171113204528E-2</v>
      </c>
      <c r="D39" s="6">
        <v>4005</v>
      </c>
      <c r="E39" s="7">
        <f t="shared" si="16"/>
        <v>1.1321746799945723E-2</v>
      </c>
      <c r="F39" s="20">
        <v>2526369010</v>
      </c>
      <c r="G39" s="7">
        <f t="shared" si="17"/>
        <v>1.9660524754067394E-2</v>
      </c>
      <c r="H39" s="20">
        <f t="shared" si="18"/>
        <v>630803.74781523098</v>
      </c>
      <c r="J39" s="8"/>
      <c r="N39" s="1"/>
    </row>
    <row r="40" spans="1:14" x14ac:dyDescent="0.2">
      <c r="A40" s="1" t="s">
        <v>7</v>
      </c>
      <c r="B40" s="6">
        <v>255</v>
      </c>
      <c r="C40" s="7">
        <f t="shared" si="15"/>
        <v>2.2662234940722704E-3</v>
      </c>
      <c r="D40" s="6">
        <v>688</v>
      </c>
      <c r="E40" s="7">
        <f t="shared" si="16"/>
        <v>1.9449093129494776E-3</v>
      </c>
      <c r="F40" s="20">
        <v>1100943569</v>
      </c>
      <c r="G40" s="7">
        <f t="shared" si="17"/>
        <v>8.5676827911833047E-3</v>
      </c>
      <c r="H40" s="20">
        <f t="shared" si="18"/>
        <v>1600208.6758720931</v>
      </c>
      <c r="J40" s="8"/>
      <c r="N40" s="1"/>
    </row>
    <row r="41" spans="1:14" x14ac:dyDescent="0.2">
      <c r="A41" s="1" t="s">
        <v>8</v>
      </c>
      <c r="B41" s="6">
        <v>225</v>
      </c>
      <c r="C41" s="7">
        <f t="shared" si="15"/>
        <v>1.9996089653578856E-3</v>
      </c>
      <c r="D41" s="6">
        <v>2433</v>
      </c>
      <c r="E41" s="7">
        <f t="shared" si="16"/>
        <v>6.8778551721018592E-3</v>
      </c>
      <c r="F41" s="20">
        <v>898820870</v>
      </c>
      <c r="G41" s="7">
        <f t="shared" si="17"/>
        <v>6.994738256430477E-3</v>
      </c>
      <c r="H41" s="20">
        <f t="shared" si="18"/>
        <v>369429.04644471843</v>
      </c>
      <c r="J41" s="8"/>
      <c r="N41" s="1"/>
    </row>
    <row r="42" spans="1:14" x14ac:dyDescent="0.2">
      <c r="A42" s="1" t="s">
        <v>9</v>
      </c>
      <c r="B42" s="6">
        <v>2095</v>
      </c>
      <c r="C42" s="7">
        <f t="shared" si="15"/>
        <v>1.86185812552212E-2</v>
      </c>
      <c r="D42" s="6">
        <v>8400</v>
      </c>
      <c r="E42" s="7">
        <f t="shared" si="16"/>
        <v>2.3745985797638969E-2</v>
      </c>
      <c r="F42" s="20">
        <v>36924446975</v>
      </c>
      <c r="G42" s="7">
        <f t="shared" si="17"/>
        <v>0.28735073970141695</v>
      </c>
      <c r="H42" s="20">
        <f t="shared" si="18"/>
        <v>4395767.4970238097</v>
      </c>
      <c r="J42" s="8"/>
      <c r="N42" s="1"/>
    </row>
    <row r="43" spans="1:14" x14ac:dyDescent="0.2">
      <c r="A43" s="1" t="s">
        <v>10</v>
      </c>
      <c r="B43" s="6">
        <v>640</v>
      </c>
      <c r="C43" s="7">
        <f t="shared" si="15"/>
        <v>5.6877766125735408E-3</v>
      </c>
      <c r="D43" s="6">
        <v>1016</v>
      </c>
      <c r="E43" s="7">
        <f t="shared" si="16"/>
        <v>2.8721335202858563E-3</v>
      </c>
      <c r="F43" s="20">
        <v>14121108000</v>
      </c>
      <c r="G43" s="7">
        <f t="shared" si="17"/>
        <v>0.10989225734242961</v>
      </c>
      <c r="H43" s="20">
        <f t="shared" si="18"/>
        <v>13898728.346456693</v>
      </c>
      <c r="J43" s="8"/>
      <c r="N43" s="1"/>
    </row>
    <row r="44" spans="1:14" x14ac:dyDescent="0.2">
      <c r="A44" s="1" t="s">
        <v>11</v>
      </c>
      <c r="B44" s="6">
        <v>53</v>
      </c>
      <c r="C44" s="7">
        <f t="shared" si="15"/>
        <v>4.7101900072874637E-4</v>
      </c>
      <c r="D44" s="6">
        <v>136</v>
      </c>
      <c r="E44" s="7">
        <f t="shared" si="16"/>
        <v>3.8445881767605952E-4</v>
      </c>
      <c r="F44" s="20">
        <v>231962546</v>
      </c>
      <c r="G44" s="7">
        <f t="shared" si="17"/>
        <v>1.8051620169491774E-3</v>
      </c>
      <c r="H44" s="20">
        <f t="shared" si="18"/>
        <v>1705606.955882353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112522</v>
      </c>
      <c r="C46" s="11">
        <f t="shared" si="19"/>
        <v>1</v>
      </c>
      <c r="D46" s="10">
        <f t="shared" si="19"/>
        <v>353744</v>
      </c>
      <c r="E46" s="11">
        <f t="shared" si="19"/>
        <v>0.99999999999999978</v>
      </c>
      <c r="F46" s="10">
        <f t="shared" si="19"/>
        <v>128499571685</v>
      </c>
      <c r="G46" s="11">
        <f t="shared" si="19"/>
        <v>1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92889</v>
      </c>
      <c r="C49" s="7">
        <f t="shared" ref="C49:C55" si="20">B49/B$57</f>
        <v>0.96883506993335211</v>
      </c>
      <c r="D49" s="6">
        <v>168565</v>
      </c>
      <c r="E49" s="7">
        <f t="shared" ref="E49:E55" si="21">D49/D$57</f>
        <v>0.94810227681785453</v>
      </c>
      <c r="F49" s="20">
        <v>42142568321</v>
      </c>
      <c r="G49" s="7">
        <f t="shared" ref="G49:G55" si="22">F49/F$57</f>
        <v>0.54007995788659635</v>
      </c>
      <c r="H49" s="20">
        <f t="shared" ref="H49:H55" si="23">IF(D49=0,"-",+F49/D49)</f>
        <v>250007.8208465577</v>
      </c>
      <c r="J49" s="8"/>
      <c r="N49" s="1"/>
    </row>
    <row r="50" spans="1:14" x14ac:dyDescent="0.2">
      <c r="A50" s="1" t="s">
        <v>6</v>
      </c>
      <c r="B50" s="6">
        <v>788</v>
      </c>
      <c r="C50" s="7">
        <f t="shared" si="20"/>
        <v>8.2188637525162454E-3</v>
      </c>
      <c r="D50" s="6">
        <v>1092</v>
      </c>
      <c r="E50" s="7">
        <f t="shared" si="21"/>
        <v>6.142008639308855E-3</v>
      </c>
      <c r="F50" s="20">
        <v>875125641</v>
      </c>
      <c r="G50" s="7">
        <f t="shared" si="22"/>
        <v>1.1215211558457418E-2</v>
      </c>
      <c r="H50" s="20">
        <f t="shared" si="23"/>
        <v>801397.10714285716</v>
      </c>
      <c r="J50" s="8"/>
      <c r="N50" s="1"/>
    </row>
    <row r="51" spans="1:14" x14ac:dyDescent="0.2">
      <c r="A51" s="1" t="s">
        <v>7</v>
      </c>
      <c r="B51" s="6">
        <v>70</v>
      </c>
      <c r="C51" s="7">
        <f t="shared" si="20"/>
        <v>7.3010210999509793E-4</v>
      </c>
      <c r="D51" s="6">
        <v>108</v>
      </c>
      <c r="E51" s="7">
        <f t="shared" si="21"/>
        <v>6.0745140388768898E-4</v>
      </c>
      <c r="F51" s="20">
        <v>174115000</v>
      </c>
      <c r="G51" s="7">
        <f t="shared" si="22"/>
        <v>2.2313785232820228E-3</v>
      </c>
      <c r="H51" s="20">
        <f t="shared" si="23"/>
        <v>1612175.9259259258</v>
      </c>
      <c r="J51" s="8"/>
      <c r="N51" s="1"/>
    </row>
    <row r="52" spans="1:14" x14ac:dyDescent="0.2">
      <c r="A52" s="1" t="s">
        <v>8</v>
      </c>
      <c r="B52" s="6">
        <v>212</v>
      </c>
      <c r="C52" s="7">
        <f t="shared" si="20"/>
        <v>2.2111663902708678E-3</v>
      </c>
      <c r="D52" s="6">
        <v>517</v>
      </c>
      <c r="E52" s="7">
        <f t="shared" si="21"/>
        <v>2.9078923686105111E-3</v>
      </c>
      <c r="F52" s="20">
        <v>367584957</v>
      </c>
      <c r="G52" s="7">
        <f t="shared" si="22"/>
        <v>4.7108013584777064E-3</v>
      </c>
      <c r="H52" s="20">
        <f t="shared" si="23"/>
        <v>710996.0483558994</v>
      </c>
      <c r="J52" s="8"/>
      <c r="N52" s="1"/>
    </row>
    <row r="53" spans="1:14" x14ac:dyDescent="0.2">
      <c r="A53" s="1" t="s">
        <v>9</v>
      </c>
      <c r="B53" s="6">
        <v>1802</v>
      </c>
      <c r="C53" s="7">
        <f t="shared" si="20"/>
        <v>1.8794914317302378E-2</v>
      </c>
      <c r="D53" s="6">
        <v>7335</v>
      </c>
      <c r="E53" s="7">
        <f t="shared" si="21"/>
        <v>4.1256074514038878E-2</v>
      </c>
      <c r="F53" s="20">
        <v>32778224975</v>
      </c>
      <c r="G53" s="7">
        <f t="shared" si="22"/>
        <v>0.42007079941717496</v>
      </c>
      <c r="H53" s="20">
        <f t="shared" si="23"/>
        <v>4468742.3278800277</v>
      </c>
      <c r="J53" s="8"/>
      <c r="N53" s="1"/>
    </row>
    <row r="54" spans="1:14" x14ac:dyDescent="0.2">
      <c r="A54" s="1" t="s">
        <v>10</v>
      </c>
      <c r="B54" s="6">
        <v>74</v>
      </c>
      <c r="C54" s="7">
        <f t="shared" si="20"/>
        <v>7.7182223056624635E-4</v>
      </c>
      <c r="D54" s="6">
        <v>107</v>
      </c>
      <c r="E54" s="7">
        <f t="shared" si="21"/>
        <v>6.018268538516919E-4</v>
      </c>
      <c r="F54" s="20">
        <v>1487513000</v>
      </c>
      <c r="G54" s="7">
        <f t="shared" si="22"/>
        <v>1.9063288983159472E-2</v>
      </c>
      <c r="H54" s="20">
        <f t="shared" si="23"/>
        <v>13901990.654205607</v>
      </c>
      <c r="J54" s="8"/>
      <c r="N54" s="1"/>
    </row>
    <row r="55" spans="1:14" x14ac:dyDescent="0.2">
      <c r="A55" s="1" t="s">
        <v>11</v>
      </c>
      <c r="B55" s="6">
        <v>42</v>
      </c>
      <c r="C55" s="7">
        <f t="shared" si="20"/>
        <v>4.3806126599705875E-4</v>
      </c>
      <c r="D55" s="6">
        <v>68</v>
      </c>
      <c r="E55" s="7">
        <f t="shared" si="21"/>
        <v>3.8246940244780417E-4</v>
      </c>
      <c r="F55" s="20">
        <v>205107343</v>
      </c>
      <c r="G55" s="7">
        <f t="shared" si="22"/>
        <v>2.6285622728520765E-3</v>
      </c>
      <c r="H55" s="20">
        <f t="shared" si="23"/>
        <v>3016284.4558823528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95877</v>
      </c>
      <c r="C57" s="11">
        <f t="shared" si="24"/>
        <v>1</v>
      </c>
      <c r="D57" s="10">
        <f t="shared" si="24"/>
        <v>177792</v>
      </c>
      <c r="E57" s="11">
        <f t="shared" si="24"/>
        <v>1</v>
      </c>
      <c r="F57" s="10">
        <f t="shared" si="24"/>
        <v>78030239237</v>
      </c>
      <c r="G57" s="11">
        <f t="shared" si="24"/>
        <v>1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6"/>
  <sheetViews>
    <sheetView workbookViewId="0">
      <selection activeCell="A3" sqref="A3"/>
    </sheetView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Frank Davis</cp:lastModifiedBy>
  <cp:lastPrinted>2001-02-08T21:22:29Z</cp:lastPrinted>
  <dcterms:created xsi:type="dcterms:W3CDTF">2000-09-06T18:30:25Z</dcterms:created>
  <dcterms:modified xsi:type="dcterms:W3CDTF">2017-03-03T13:47:55Z</dcterms:modified>
</cp:coreProperties>
</file>