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<sst xmlns="http://schemas.openxmlformats.org/spreadsheetml/2006/main" count="117" uniqueCount="50">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</sst>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683568</c:v>
                </c:pt>
                <c:pt idx="1">
                  <c:v>193023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876591</c:v>
                </c:pt>
                <c:pt idx="1">
                  <c:v>6006</c:v>
                </c:pt>
                <c:pt idx="2">
                  <c:v>775</c:v>
                </c:pt>
                <c:pt idx="3">
                  <c:v>1354</c:v>
                </c:pt>
                <c:pt idx="4">
                  <c:v>11896</c:v>
                </c:pt>
                <c:pt idx="5">
                  <c:v>855</c:v>
                </c:pt>
                <c:pt idx="6">
                  <c:v>387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153458635082</c:v>
                </c:pt>
                <c:pt idx="1">
                  <c:v>10158736636</c:v>
                </c:pt>
                <c:pt idx="2">
                  <c:v>2038877563</c:v>
                </c:pt>
                <c:pt idx="3">
                  <c:v>1610250264</c:v>
                </c:pt>
                <c:pt idx="4">
                  <c:v>65695867023</c:v>
                </c:pt>
                <c:pt idx="5">
                  <c:v>15272505000</c:v>
                </c:pt>
                <c:pt idx="6">
                  <c:v>691974375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104510418430</c:v>
                </c:pt>
                <c:pt idx="1">
                  <c:v>48948216652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75"/>
          <c:w val="0.96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175062.9827159987</c:v>
                </c:pt>
                <c:pt idx="1">
                  <c:v>142427.20094397763</c:v>
                </c:pt>
                <c:pt idx="2">
                  <c:v>195020.11761245393</c:v>
                </c:pt>
                <c:pt idx="3">
                  <c:v>185836.52626641147</c:v>
                </c:pt>
                <c:pt idx="4">
                  <c:v>214886.71011281695</c:v>
                </c:pt>
              </c:numCache>
            </c:numRef>
          </c:val>
        </c:ser>
        <c:axId val="7552922"/>
        <c:axId val="867435"/>
      </c:bar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55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2"/>
          <c:w val="0.98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17862578.94736842</c:v>
                </c:pt>
                <c:pt idx="1">
                  <c:v>3872500</c:v>
                </c:pt>
                <c:pt idx="2">
                  <c:v>17961448.763250884</c:v>
                </c:pt>
                <c:pt idx="3">
                  <c:v>17564795.580110498</c:v>
                </c:pt>
                <c:pt idx="4">
                  <c:v>20258864</c:v>
                </c:pt>
              </c:numCache>
            </c:numRef>
          </c:val>
        </c:ser>
        <c:axId val="7806916"/>
        <c:axId val="3153381"/>
      </c:barChart>
      <c:catAx>
        <c:axId val="7806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8069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75"/>
          <c:w val="0.9767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1691431.3413253413</c:v>
                </c:pt>
                <c:pt idx="1">
                  <c:v>515179.1023792358</c:v>
                </c:pt>
                <c:pt idx="2">
                  <c:v>2044638.064732626</c:v>
                </c:pt>
                <c:pt idx="3">
                  <c:v>2116620.610790464</c:v>
                </c:pt>
                <c:pt idx="4">
                  <c:v>1592192.5662460567</c:v>
                </c:pt>
              </c:numCache>
            </c:numRef>
          </c:val>
        </c:ser>
        <c:axId val="28380430"/>
        <c:axId val="54097279"/>
      </c:bar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380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2630809.7587096775</c:v>
                </c:pt>
                <c:pt idx="1">
                  <c:v>751807.6923076923</c:v>
                </c:pt>
                <c:pt idx="2">
                  <c:v>3009523.353488372</c:v>
                </c:pt>
                <c:pt idx="3">
                  <c:v>2786357.3646864686</c:v>
                </c:pt>
                <c:pt idx="4">
                  <c:v>6477179.487179487</c:v>
                </c:pt>
              </c:numCache>
            </c:numRef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711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1189254.257016248</c:v>
                </c:pt>
                <c:pt idx="1">
                  <c:v>263796.84523809527</c:v>
                </c:pt>
                <c:pt idx="2">
                  <c:v>1494709.7485265227</c:v>
                </c:pt>
                <c:pt idx="3">
                  <c:v>2075923.024390244</c:v>
                </c:pt>
                <c:pt idx="4">
                  <c:v>607746.5607940446</c:v>
                </c:pt>
              </c:numCache>
            </c:numRef>
          </c:val>
        </c:ser>
        <c:axId val="44013314"/>
        <c:axId val="60575507"/>
      </c:bar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8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0133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5522517.402740417</c:v>
                </c:pt>
                <c:pt idx="1">
                  <c:v>2555993.388429752</c:v>
                </c:pt>
                <c:pt idx="2">
                  <c:v>5858423.640557739</c:v>
                </c:pt>
                <c:pt idx="3">
                  <c:v>5846841.467805972</c:v>
                </c:pt>
                <c:pt idx="4">
                  <c:v>5872136.194563663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8308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118172</c:v>
                </c:pt>
                <c:pt idx="1">
                  <c:v>2044</c:v>
                </c:pt>
                <c:pt idx="2">
                  <c:v>384</c:v>
                </c:pt>
                <c:pt idx="3">
                  <c:v>223</c:v>
                </c:pt>
                <c:pt idx="4">
                  <c:v>2041</c:v>
                </c:pt>
                <c:pt idx="5">
                  <c:v>596</c:v>
                </c:pt>
                <c:pt idx="6">
                  <c:v>97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0.46025</cdr:x>
      <cdr:y>0.29175</cdr:y>
    </cdr:from>
    <cdr:to>
      <cdr:x>0.46025</cdr:x>
      <cdr:y>0.29175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19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0.0105</cdr:y>
    </cdr:from>
    <cdr:to>
      <cdr:x>0.54975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66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42152c8-6a31-488c-ad6d-e87f4fcaf888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876,591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0.567</cdr:x>
      <cdr:y>0.13525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5b8cbbff-427c-46ff-a697-eabce3c6c5ff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$153.46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0.14025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0.06025</cdr:y>
    </cdr:from>
    <cdr:to>
      <cdr:x>0.45075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-0.01775</cdr:y>
    </cdr:from>
    <cdr:to>
      <cdr:x>0.52575</cdr:x>
      <cdr:y>0.07675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fec0bc19-6f65-4968-be56-69feda68c7b2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123,557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0.06</cdr:y>
    </cdr:from>
    <cdr:to>
      <cdr:x>0.45075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0.55</cdr:x>
      <cdr:y>0.08975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695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bbddc8a1-42bc-4985-9540-1f76f5df36a3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897,864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-0.01725</cdr:y>
    </cdr:from>
    <cdr:to>
      <cdr:x>0.6345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42d31f47-bfab-4a4d-85ee-391f93f10598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$248,926,845,943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683568</v>
      </c>
      <c r="C6" s="7">
        <f>B6/B$9</f>
        <v>0.7798026673785152</v>
      </c>
      <c r="D6" s="14">
        <v>104510418430</v>
      </c>
      <c r="E6" s="7">
        <f>D6/D$9</f>
        <v>0.6810331551180243</v>
      </c>
    </row>
    <row r="7" spans="1:5" ht="12.75">
      <c r="A7" s="1" t="s">
        <v>30</v>
      </c>
      <c r="B7" s="6">
        <v>193023</v>
      </c>
      <c r="C7" s="7">
        <f>B7/B$9</f>
        <v>0.22019733262148483</v>
      </c>
      <c r="D7" s="14">
        <v>48948216652</v>
      </c>
      <c r="E7" s="7">
        <f>D7/D$9</f>
        <v>0.31896684488197563</v>
      </c>
    </row>
    <row r="9" spans="1:7" ht="12.75">
      <c r="A9" s="9" t="s">
        <v>12</v>
      </c>
      <c r="B9" s="10">
        <f>SUM(B6:B7)</f>
        <v>876591</v>
      </c>
      <c r="C9" s="29">
        <f>SUM(C6:C7)</f>
        <v>1</v>
      </c>
      <c r="D9" s="15">
        <f>SUM(D6:D7)</f>
        <v>153458635082</v>
      </c>
      <c r="E9" s="29">
        <f>SUM(E6:E7)</f>
        <v>1</v>
      </c>
      <c r="G9" s="54">
        <f>+D9/1000000000</f>
        <v>153.458635082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118172</v>
      </c>
      <c r="C5" s="7">
        <f>B5/B$13</f>
        <v>0.9564168764214087</v>
      </c>
      <c r="D5" s="6">
        <v>876591</v>
      </c>
      <c r="E5" s="7">
        <f>D5/D$13</f>
        <v>0.9763071021891957</v>
      </c>
      <c r="F5" s="14">
        <v>153458635082</v>
      </c>
      <c r="G5" s="7">
        <f>F5/F$13</f>
        <v>0.6164808560549528</v>
      </c>
      <c r="H5" s="14">
        <f>IF(D5=0,"-",+F5/D5)</f>
        <v>175062.9827159987</v>
      </c>
      <c r="I5" s="25"/>
    </row>
    <row r="6" spans="1:8" ht="12.75">
      <c r="A6" s="51" t="s">
        <v>6</v>
      </c>
      <c r="B6" s="6">
        <v>2044</v>
      </c>
      <c r="C6" s="7">
        <f aca="true" t="shared" si="0" ref="C6:C11">B6/B$13</f>
        <v>0.01654297206957113</v>
      </c>
      <c r="D6" s="6">
        <v>6006</v>
      </c>
      <c r="E6" s="7">
        <f aca="true" t="shared" si="1" ref="E6:E11">D6/D$13</f>
        <v>0.006689209056159953</v>
      </c>
      <c r="F6" s="14">
        <v>10158736636</v>
      </c>
      <c r="G6" s="7">
        <f aca="true" t="shared" si="2" ref="G6:G11">F6/F$13</f>
        <v>0.04081012876500342</v>
      </c>
      <c r="H6" s="14">
        <f aca="true" t="shared" si="3" ref="H6:H11">IF(D6=0,"-",+F6/D6)</f>
        <v>1691431.3413253413</v>
      </c>
    </row>
    <row r="7" spans="1:8" ht="12.75">
      <c r="A7" s="51" t="s">
        <v>7</v>
      </c>
      <c r="B7" s="6">
        <v>384</v>
      </c>
      <c r="C7" s="7">
        <f t="shared" si="0"/>
        <v>0.003107877335966396</v>
      </c>
      <c r="D7" s="6">
        <v>775</v>
      </c>
      <c r="E7" s="7">
        <f t="shared" si="1"/>
        <v>0.0008631596767439167</v>
      </c>
      <c r="F7" s="14">
        <v>2038877563</v>
      </c>
      <c r="G7" s="7">
        <f t="shared" si="2"/>
        <v>0.008190669653472683</v>
      </c>
      <c r="H7" s="14">
        <f t="shared" si="3"/>
        <v>2630809.7587096775</v>
      </c>
    </row>
    <row r="8" spans="1:8" ht="12.75">
      <c r="A8" s="51" t="s">
        <v>8</v>
      </c>
      <c r="B8" s="6">
        <v>223</v>
      </c>
      <c r="C8" s="7">
        <f t="shared" si="0"/>
        <v>0.0018048350154179853</v>
      </c>
      <c r="D8" s="6">
        <v>1354</v>
      </c>
      <c r="E8" s="7">
        <f t="shared" si="1"/>
        <v>0.0015080234868532429</v>
      </c>
      <c r="F8" s="14">
        <v>1610250264</v>
      </c>
      <c r="G8" s="7">
        <f t="shared" si="2"/>
        <v>0.006468768998779344</v>
      </c>
      <c r="H8" s="14">
        <f t="shared" si="3"/>
        <v>1189254.257016248</v>
      </c>
    </row>
    <row r="9" spans="1:8" ht="12.75">
      <c r="A9" s="51" t="s">
        <v>9</v>
      </c>
      <c r="B9" s="6">
        <v>2041</v>
      </c>
      <c r="C9" s="7">
        <f t="shared" si="0"/>
        <v>0.01651869177788389</v>
      </c>
      <c r="D9" s="6">
        <v>11896</v>
      </c>
      <c r="E9" s="7">
        <f t="shared" si="1"/>
        <v>0.01324922259941372</v>
      </c>
      <c r="F9" s="14">
        <v>65695867023</v>
      </c>
      <c r="G9" s="7">
        <f t="shared" si="2"/>
        <v>0.2639163597406574</v>
      </c>
      <c r="H9" s="14">
        <f t="shared" si="3"/>
        <v>5522517.402740417</v>
      </c>
    </row>
    <row r="10" spans="1:8" ht="12.75">
      <c r="A10" s="51" t="s">
        <v>10</v>
      </c>
      <c r="B10" s="6">
        <v>596</v>
      </c>
      <c r="C10" s="7">
        <f t="shared" si="0"/>
        <v>0.004823684615197844</v>
      </c>
      <c r="D10" s="6">
        <v>855</v>
      </c>
      <c r="E10" s="7">
        <f t="shared" si="1"/>
        <v>0.000952260030472321</v>
      </c>
      <c r="F10" s="14">
        <v>15272505000</v>
      </c>
      <c r="G10" s="7">
        <f t="shared" si="2"/>
        <v>0.06135338654271602</v>
      </c>
      <c r="H10" s="14">
        <f t="shared" si="3"/>
        <v>17862578.94736842</v>
      </c>
    </row>
    <row r="11" spans="1:8" ht="12.75">
      <c r="A11" s="51" t="s">
        <v>11</v>
      </c>
      <c r="B11" s="6">
        <v>97</v>
      </c>
      <c r="C11" s="7">
        <f t="shared" si="0"/>
        <v>0.0007850627645540115</v>
      </c>
      <c r="D11" s="6">
        <v>387</v>
      </c>
      <c r="E11" s="7">
        <f t="shared" si="1"/>
        <v>0.0004310229611611558</v>
      </c>
      <c r="F11" s="14">
        <v>691974375</v>
      </c>
      <c r="G11" s="7">
        <f t="shared" si="2"/>
        <v>0.002779830244418275</v>
      </c>
      <c r="H11" s="14">
        <f t="shared" si="3"/>
        <v>1788047.480620155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123557</v>
      </c>
      <c r="C13" s="11">
        <f t="shared" si="4"/>
        <v>1</v>
      </c>
      <c r="D13" s="10">
        <f t="shared" si="4"/>
        <v>897864</v>
      </c>
      <c r="E13" s="12">
        <f t="shared" si="4"/>
        <v>1</v>
      </c>
      <c r="F13" s="15">
        <f t="shared" si="4"/>
        <v>248926845943</v>
      </c>
      <c r="G13" s="12">
        <f t="shared" si="4"/>
        <v>1</v>
      </c>
      <c r="H13" s="15">
        <f>F13/D13</f>
        <v>277243.3753252163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81522</v>
      </c>
      <c r="C16" s="7">
        <f aca="true" t="shared" si="5" ref="C16:C22">B16/B$24</f>
        <v>0.9834606058412653</v>
      </c>
      <c r="D16" s="6">
        <v>332635</v>
      </c>
      <c r="E16" s="7">
        <f aca="true" t="shared" si="6" ref="E16:E22">D16/D$24</f>
        <v>0.9906898061418687</v>
      </c>
      <c r="F16" s="20">
        <v>47376271986</v>
      </c>
      <c r="G16" s="7">
        <f aca="true" t="shared" si="7" ref="G16:G22">F16/F$24</f>
        <v>0.9215244686840502</v>
      </c>
      <c r="H16" s="20">
        <f aca="true" t="shared" si="8" ref="H16:H22">IF(D16=0,"-",+F16/D16)</f>
        <v>142427.20094397763</v>
      </c>
      <c r="J16" s="8"/>
      <c r="M16" s="1"/>
      <c r="N16" s="1"/>
    </row>
    <row r="17" spans="1:14" ht="12.75">
      <c r="A17" s="1" t="s">
        <v>6</v>
      </c>
      <c r="B17" s="6">
        <v>773</v>
      </c>
      <c r="C17" s="7">
        <f t="shared" si="5"/>
        <v>0.00932527475178845</v>
      </c>
      <c r="D17" s="6">
        <v>1387</v>
      </c>
      <c r="E17" s="7">
        <f t="shared" si="6"/>
        <v>0.004130914549337178</v>
      </c>
      <c r="F17" s="20">
        <v>714553415</v>
      </c>
      <c r="G17" s="7">
        <f t="shared" si="7"/>
        <v>0.01389890821926287</v>
      </c>
      <c r="H17" s="20">
        <f t="shared" si="8"/>
        <v>515179.1023792358</v>
      </c>
      <c r="J17" s="8"/>
      <c r="M17" s="1"/>
      <c r="N17" s="1"/>
    </row>
    <row r="18" spans="1:14" ht="12.75">
      <c r="A18" s="1" t="s">
        <v>7</v>
      </c>
      <c r="B18" s="6">
        <v>100</v>
      </c>
      <c r="C18" s="7">
        <f t="shared" si="5"/>
        <v>0.0012063744827669404</v>
      </c>
      <c r="D18" s="6">
        <v>130</v>
      </c>
      <c r="E18" s="7">
        <f t="shared" si="6"/>
        <v>0.0003871801668448688</v>
      </c>
      <c r="F18" s="20">
        <v>97735000</v>
      </c>
      <c r="G18" s="7">
        <f t="shared" si="7"/>
        <v>0.0019010612311042647</v>
      </c>
      <c r="H18" s="20">
        <f t="shared" si="8"/>
        <v>751807.6923076923</v>
      </c>
      <c r="J18" s="8"/>
      <c r="M18" s="1"/>
      <c r="N18" s="1"/>
    </row>
    <row r="19" spans="1:14" ht="12.75">
      <c r="A19" s="1" t="s">
        <v>8</v>
      </c>
      <c r="B19" s="6">
        <v>114</v>
      </c>
      <c r="C19" s="7">
        <f t="shared" si="5"/>
        <v>0.001375266910354312</v>
      </c>
      <c r="D19" s="6">
        <v>336</v>
      </c>
      <c r="E19" s="7">
        <f t="shared" si="6"/>
        <v>0.0010007118158451994</v>
      </c>
      <c r="F19" s="20">
        <v>88635740</v>
      </c>
      <c r="G19" s="7">
        <f t="shared" si="7"/>
        <v>0.0017240698726580807</v>
      </c>
      <c r="H19" s="20">
        <f t="shared" si="8"/>
        <v>263796.84523809527</v>
      </c>
      <c r="J19" s="8"/>
      <c r="M19" s="1"/>
      <c r="N19" s="1"/>
    </row>
    <row r="20" spans="1:14" ht="12.75">
      <c r="A20" s="1" t="s">
        <v>9</v>
      </c>
      <c r="B20" s="6">
        <v>355</v>
      </c>
      <c r="C20" s="7">
        <f t="shared" si="5"/>
        <v>0.004282629413822639</v>
      </c>
      <c r="D20" s="6">
        <v>1210</v>
      </c>
      <c r="E20" s="7">
        <f t="shared" si="6"/>
        <v>0.0036037538606330096</v>
      </c>
      <c r="F20" s="20">
        <v>3092752000</v>
      </c>
      <c r="G20" s="7">
        <f t="shared" si="7"/>
        <v>0.06015768071438253</v>
      </c>
      <c r="H20" s="20">
        <f t="shared" si="8"/>
        <v>2555993.388429752</v>
      </c>
      <c r="J20" s="8"/>
      <c r="M20" s="1"/>
      <c r="N20" s="1"/>
    </row>
    <row r="21" spans="1:14" ht="12.75">
      <c r="A21" s="1" t="s">
        <v>10</v>
      </c>
      <c r="B21" s="6">
        <v>6</v>
      </c>
      <c r="C21" s="7">
        <f t="shared" si="5"/>
        <v>7.238246896601644E-05</v>
      </c>
      <c r="D21" s="6">
        <v>6</v>
      </c>
      <c r="E21" s="7">
        <f t="shared" si="6"/>
        <v>1.786985385437856E-05</v>
      </c>
      <c r="F21" s="20">
        <v>23235000</v>
      </c>
      <c r="G21" s="7">
        <f t="shared" si="7"/>
        <v>0.0004519482038646093</v>
      </c>
      <c r="H21" s="20">
        <f t="shared" si="8"/>
        <v>3872500</v>
      </c>
      <c r="J21" s="8"/>
      <c r="M21" s="1"/>
      <c r="N21" s="1"/>
    </row>
    <row r="22" spans="1:14" ht="12.75">
      <c r="A22" s="1" t="s">
        <v>11</v>
      </c>
      <c r="B22" s="6">
        <v>23</v>
      </c>
      <c r="C22" s="7">
        <f t="shared" si="5"/>
        <v>0.00027746613103639634</v>
      </c>
      <c r="D22" s="6">
        <v>57</v>
      </c>
      <c r="E22" s="7">
        <f t="shared" si="6"/>
        <v>0.00016976361161659634</v>
      </c>
      <c r="F22" s="20">
        <v>17575440</v>
      </c>
      <c r="G22" s="7">
        <f t="shared" si="7"/>
        <v>0.00034186307467743527</v>
      </c>
      <c r="H22" s="20">
        <f t="shared" si="8"/>
        <v>308341.05263157893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82893</v>
      </c>
      <c r="C24" s="11">
        <f t="shared" si="9"/>
        <v>1</v>
      </c>
      <c r="D24" s="10">
        <f t="shared" si="9"/>
        <v>335761</v>
      </c>
      <c r="E24" s="11">
        <f t="shared" si="9"/>
        <v>1</v>
      </c>
      <c r="F24" s="21">
        <f t="shared" si="9"/>
        <v>51410758581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117521</v>
      </c>
      <c r="C27" s="7">
        <f>B27/B$35</f>
        <v>0.9564272634791455</v>
      </c>
      <c r="D27" s="6">
        <v>543956</v>
      </c>
      <c r="E27" s="7">
        <f>D27/D$35</f>
        <v>0.96771588125308</v>
      </c>
      <c r="F27" s="20">
        <v>106082363096</v>
      </c>
      <c r="G27" s="7">
        <f>F27/F$35</f>
        <v>0.5370821410692298</v>
      </c>
      <c r="H27" s="20">
        <f aca="true" t="shared" si="10" ref="H27:H33">IF(D27=0,"-",+F27/D27)</f>
        <v>195020.11761245393</v>
      </c>
      <c r="J27" s="8"/>
    </row>
    <row r="28" spans="1:10" ht="12.75">
      <c r="A28" s="1" t="s">
        <v>6</v>
      </c>
      <c r="B28" s="6">
        <v>2022</v>
      </c>
      <c r="C28" s="7">
        <f aca="true" t="shared" si="11" ref="C28:C33">B28/B$35</f>
        <v>0.016455747711088504</v>
      </c>
      <c r="D28" s="6">
        <v>4619</v>
      </c>
      <c r="E28" s="7">
        <f aca="true" t="shared" si="12" ref="E28:E33">D28/D$35</f>
        <v>0.008217355182235285</v>
      </c>
      <c r="F28" s="20">
        <v>9444183221</v>
      </c>
      <c r="G28" s="7">
        <f aca="true" t="shared" si="13" ref="G28:G33">F28/F$35</f>
        <v>0.0478147544695489</v>
      </c>
      <c r="H28" s="20">
        <f t="shared" si="10"/>
        <v>2044638.064732626</v>
      </c>
      <c r="J28" s="8"/>
    </row>
    <row r="29" spans="1:10" ht="12.75">
      <c r="A29" s="1" t="s">
        <v>7</v>
      </c>
      <c r="B29" s="6">
        <v>380</v>
      </c>
      <c r="C29" s="7">
        <f t="shared" si="11"/>
        <v>0.0030925737538148525</v>
      </c>
      <c r="D29" s="6">
        <v>645</v>
      </c>
      <c r="E29" s="7">
        <f t="shared" si="12"/>
        <v>0.0011474765301021342</v>
      </c>
      <c r="F29" s="20">
        <v>1941142563</v>
      </c>
      <c r="G29" s="7">
        <f t="shared" si="13"/>
        <v>0.009827769418307418</v>
      </c>
      <c r="H29" s="20">
        <f t="shared" si="10"/>
        <v>3009523.353488372</v>
      </c>
      <c r="J29" s="8"/>
    </row>
    <row r="30" spans="1:10" ht="12.75">
      <c r="A30" s="1" t="s">
        <v>8</v>
      </c>
      <c r="B30" s="6">
        <v>223</v>
      </c>
      <c r="C30" s="7">
        <f t="shared" si="11"/>
        <v>0.001814852492370295</v>
      </c>
      <c r="D30" s="6">
        <v>1018</v>
      </c>
      <c r="E30" s="7">
        <f t="shared" si="12"/>
        <v>0.0018110559808433685</v>
      </c>
      <c r="F30" s="20">
        <v>1521614524</v>
      </c>
      <c r="G30" s="7">
        <f t="shared" si="13"/>
        <v>0.007703749827786142</v>
      </c>
      <c r="H30" s="20">
        <f t="shared" si="10"/>
        <v>1494709.7485265227</v>
      </c>
      <c r="J30" s="8"/>
    </row>
    <row r="31" spans="1:10" ht="12.75">
      <c r="A31" s="1" t="s">
        <v>9</v>
      </c>
      <c r="B31" s="6">
        <v>2037</v>
      </c>
      <c r="C31" s="7">
        <f t="shared" si="11"/>
        <v>0.016577822990844353</v>
      </c>
      <c r="D31" s="6">
        <v>10686</v>
      </c>
      <c r="E31" s="7">
        <f t="shared" si="12"/>
        <v>0.01901075069871536</v>
      </c>
      <c r="F31" s="20">
        <v>62603115023</v>
      </c>
      <c r="G31" s="7">
        <f t="shared" si="13"/>
        <v>0.3169519802620603</v>
      </c>
      <c r="H31" s="20">
        <f t="shared" si="10"/>
        <v>5858423.640557739</v>
      </c>
      <c r="J31" s="8"/>
    </row>
    <row r="32" spans="1:10" ht="12.75">
      <c r="A32" s="1" t="s">
        <v>10</v>
      </c>
      <c r="B32" s="6">
        <v>596</v>
      </c>
      <c r="C32" s="7">
        <f t="shared" si="11"/>
        <v>0.004850457782299085</v>
      </c>
      <c r="D32" s="6">
        <v>849</v>
      </c>
      <c r="E32" s="7">
        <f t="shared" si="12"/>
        <v>0.0015103993396228094</v>
      </c>
      <c r="F32" s="20">
        <v>15249270000</v>
      </c>
      <c r="G32" s="7">
        <f t="shared" si="13"/>
        <v>0.07720520492111468</v>
      </c>
      <c r="H32" s="20">
        <f t="shared" si="10"/>
        <v>17961448.763250884</v>
      </c>
      <c r="J32" s="8"/>
    </row>
    <row r="33" spans="1:10" ht="12.75">
      <c r="A33" s="1" t="s">
        <v>11</v>
      </c>
      <c r="B33" s="6">
        <v>96</v>
      </c>
      <c r="C33" s="7">
        <f t="shared" si="11"/>
        <v>0.0007812817904374364</v>
      </c>
      <c r="D33" s="6">
        <v>330</v>
      </c>
      <c r="E33" s="7">
        <f t="shared" si="12"/>
        <v>0.000587081015401092</v>
      </c>
      <c r="F33" s="20">
        <v>674398935</v>
      </c>
      <c r="G33" s="7">
        <f t="shared" si="13"/>
        <v>0.0034144000319527757</v>
      </c>
      <c r="H33" s="20">
        <f t="shared" si="10"/>
        <v>2043633.1363636365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122875</v>
      </c>
      <c r="C35" s="11">
        <f t="shared" si="14"/>
        <v>1</v>
      </c>
      <c r="D35" s="10">
        <f t="shared" si="14"/>
        <v>562103</v>
      </c>
      <c r="E35" s="11">
        <f t="shared" si="14"/>
        <v>1.0000000000000002</v>
      </c>
      <c r="F35" s="21">
        <f t="shared" si="14"/>
        <v>197516087362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107216</v>
      </c>
      <c r="C38" s="7">
        <f aca="true" t="shared" si="15" ref="C38:C44">B38/B$46</f>
        <v>0.9550090409470281</v>
      </c>
      <c r="D38" s="6">
        <v>371996</v>
      </c>
      <c r="E38" s="7">
        <f aca="true" t="shared" si="16" ref="E38:E44">D38/D$46</f>
        <v>0.9688304111843818</v>
      </c>
      <c r="F38" s="20">
        <v>69130444425</v>
      </c>
      <c r="G38" s="7">
        <f aca="true" t="shared" si="17" ref="G38:G44">F38/F$46</f>
        <v>0.5420461516309963</v>
      </c>
      <c r="H38" s="20">
        <f aca="true" t="shared" si="18" ref="H38:H44">IF(D38=0,"-",+F38/D38)</f>
        <v>185836.52626641147</v>
      </c>
      <c r="J38" s="8"/>
      <c r="N38" s="1"/>
    </row>
    <row r="39" spans="1:14" ht="12.75">
      <c r="A39" s="1" t="s">
        <v>6</v>
      </c>
      <c r="B39" s="6">
        <v>1964</v>
      </c>
      <c r="C39" s="7">
        <f t="shared" si="15"/>
        <v>0.017494009815885343</v>
      </c>
      <c r="D39" s="6">
        <v>3985</v>
      </c>
      <c r="E39" s="7">
        <f t="shared" si="16"/>
        <v>0.010378577158275256</v>
      </c>
      <c r="F39" s="20">
        <v>8434733134</v>
      </c>
      <c r="G39" s="7">
        <f t="shared" si="17"/>
        <v>0.06613605153774697</v>
      </c>
      <c r="H39" s="20">
        <f t="shared" si="18"/>
        <v>2116620.610790464</v>
      </c>
      <c r="J39" s="8"/>
      <c r="N39" s="1"/>
    </row>
    <row r="40" spans="1:14" ht="12.75">
      <c r="A40" s="1" t="s">
        <v>7</v>
      </c>
      <c r="B40" s="6">
        <v>376</v>
      </c>
      <c r="C40" s="7">
        <f t="shared" si="15"/>
        <v>0.003349158702022856</v>
      </c>
      <c r="D40" s="6">
        <v>606</v>
      </c>
      <c r="E40" s="7">
        <f t="shared" si="16"/>
        <v>0.0015782729630902897</v>
      </c>
      <c r="F40" s="20">
        <v>1688532563</v>
      </c>
      <c r="G40" s="7">
        <f t="shared" si="17"/>
        <v>0.01323964550337509</v>
      </c>
      <c r="H40" s="20">
        <f t="shared" si="18"/>
        <v>2786357.3646864686</v>
      </c>
      <c r="J40" s="8"/>
      <c r="N40" s="1"/>
    </row>
    <row r="41" spans="1:14" ht="12.75">
      <c r="A41" s="1" t="s">
        <v>8</v>
      </c>
      <c r="B41" s="6">
        <v>202</v>
      </c>
      <c r="C41" s="7">
        <f t="shared" si="15"/>
        <v>0.0017992820686399387</v>
      </c>
      <c r="D41" s="6">
        <v>615</v>
      </c>
      <c r="E41" s="7">
        <f t="shared" si="16"/>
        <v>0.0016017126605619278</v>
      </c>
      <c r="F41" s="20">
        <v>1276692660</v>
      </c>
      <c r="G41" s="7">
        <f t="shared" si="17"/>
        <v>0.01001044256151605</v>
      </c>
      <c r="H41" s="20">
        <f t="shared" si="18"/>
        <v>2075923.024390244</v>
      </c>
      <c r="J41" s="8"/>
      <c r="N41" s="1"/>
    </row>
    <row r="42" spans="1:14" ht="12.75">
      <c r="A42" s="1" t="s">
        <v>9</v>
      </c>
      <c r="B42" s="6">
        <v>1831</v>
      </c>
      <c r="C42" s="7">
        <f t="shared" si="15"/>
        <v>0.016309333998414496</v>
      </c>
      <c r="D42" s="6">
        <v>5793</v>
      </c>
      <c r="E42" s="7">
        <f t="shared" si="16"/>
        <v>0.015087351939244304</v>
      </c>
      <c r="F42" s="20">
        <v>33870752623</v>
      </c>
      <c r="G42" s="7">
        <f t="shared" si="17"/>
        <v>0.2655777966545689</v>
      </c>
      <c r="H42" s="20">
        <f t="shared" si="18"/>
        <v>5846841.467805972</v>
      </c>
      <c r="J42" s="8"/>
      <c r="N42" s="1"/>
    </row>
    <row r="43" spans="1:14" ht="12.75">
      <c r="A43" s="1" t="s">
        <v>10</v>
      </c>
      <c r="B43" s="6">
        <v>592</v>
      </c>
      <c r="C43" s="7">
        <f t="shared" si="15"/>
        <v>0.005273143488291306</v>
      </c>
      <c r="D43" s="6">
        <v>724</v>
      </c>
      <c r="E43" s="7">
        <f t="shared" si="16"/>
        <v>0.0018855934410517653</v>
      </c>
      <c r="F43" s="20">
        <v>12716912000</v>
      </c>
      <c r="G43" s="7">
        <f t="shared" si="17"/>
        <v>0.09971226523371271</v>
      </c>
      <c r="H43" s="20">
        <f t="shared" si="18"/>
        <v>17564795.580110498</v>
      </c>
      <c r="J43" s="8"/>
      <c r="N43" s="1"/>
    </row>
    <row r="44" spans="1:14" ht="12.75">
      <c r="A44" s="1" t="s">
        <v>11</v>
      </c>
      <c r="B44" s="6">
        <v>86</v>
      </c>
      <c r="C44" s="7">
        <f t="shared" si="15"/>
        <v>0.0007660309797179937</v>
      </c>
      <c r="D44" s="6">
        <v>245</v>
      </c>
      <c r="E44" s="7">
        <f t="shared" si="16"/>
        <v>0.000638080653394589</v>
      </c>
      <c r="F44" s="20">
        <v>418018253</v>
      </c>
      <c r="G44" s="7">
        <f t="shared" si="17"/>
        <v>0.0032776468780840212</v>
      </c>
      <c r="H44" s="20">
        <f t="shared" si="18"/>
        <v>1706196.9510204082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112267</v>
      </c>
      <c r="C46" s="11">
        <f t="shared" si="19"/>
        <v>1</v>
      </c>
      <c r="D46" s="10">
        <f t="shared" si="19"/>
        <v>383964</v>
      </c>
      <c r="E46" s="11">
        <f t="shared" si="19"/>
        <v>1</v>
      </c>
      <c r="F46" s="10">
        <f t="shared" si="19"/>
        <v>127536085658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88794</v>
      </c>
      <c r="C49" s="7">
        <f aca="true" t="shared" si="20" ref="C49:C55">B49/B$57</f>
        <v>0.9731595848448649</v>
      </c>
      <c r="D49" s="6">
        <v>171960</v>
      </c>
      <c r="E49" s="7">
        <f aca="true" t="shared" si="21" ref="E49:E55">D49/D$57</f>
        <v>0.9653136034220469</v>
      </c>
      <c r="F49" s="20">
        <v>36951918671</v>
      </c>
      <c r="G49" s="7">
        <f aca="true" t="shared" si="22" ref="G49:G55">F49/F$57</f>
        <v>0.5280354068480662</v>
      </c>
      <c r="H49" s="20">
        <f aca="true" t="shared" si="23" ref="H49:H55">IF(D49=0,"-",+F49/D49)</f>
        <v>214886.71011281695</v>
      </c>
      <c r="J49" s="8"/>
      <c r="N49" s="1"/>
    </row>
    <row r="50" spans="1:14" ht="12.75">
      <c r="A50" s="1" t="s">
        <v>6</v>
      </c>
      <c r="B50" s="6">
        <v>518</v>
      </c>
      <c r="C50" s="7">
        <f t="shared" si="20"/>
        <v>0.005677147835998378</v>
      </c>
      <c r="D50" s="6">
        <v>634</v>
      </c>
      <c r="E50" s="7">
        <f t="shared" si="21"/>
        <v>0.0035590185192462065</v>
      </c>
      <c r="F50" s="20">
        <v>1009450087</v>
      </c>
      <c r="G50" s="7">
        <f t="shared" si="22"/>
        <v>0.01442483655930378</v>
      </c>
      <c r="H50" s="20">
        <f t="shared" si="23"/>
        <v>1592192.5662460567</v>
      </c>
      <c r="J50" s="8"/>
      <c r="N50" s="1"/>
    </row>
    <row r="51" spans="1:14" ht="12.75">
      <c r="A51" s="1" t="s">
        <v>7</v>
      </c>
      <c r="B51" s="6">
        <v>28</v>
      </c>
      <c r="C51" s="7">
        <f t="shared" si="20"/>
        <v>0.0003068728559999123</v>
      </c>
      <c r="D51" s="6">
        <v>39</v>
      </c>
      <c r="E51" s="7">
        <f t="shared" si="21"/>
        <v>0.00021893016127855214</v>
      </c>
      <c r="F51" s="20">
        <v>252610000</v>
      </c>
      <c r="G51" s="7">
        <f t="shared" si="22"/>
        <v>0.0036097455537152556</v>
      </c>
      <c r="H51" s="20">
        <f t="shared" si="23"/>
        <v>6477179.487179487</v>
      </c>
      <c r="J51" s="8"/>
      <c r="N51" s="1"/>
    </row>
    <row r="52" spans="1:14" ht="12.75">
      <c r="A52" s="1" t="s">
        <v>8</v>
      </c>
      <c r="B52" s="6">
        <v>190</v>
      </c>
      <c r="C52" s="7">
        <f t="shared" si="20"/>
        <v>0.002082351522856548</v>
      </c>
      <c r="D52" s="6">
        <v>403</v>
      </c>
      <c r="E52" s="7">
        <f t="shared" si="21"/>
        <v>0.0022622783332117056</v>
      </c>
      <c r="F52" s="20">
        <v>244921864</v>
      </c>
      <c r="G52" s="7">
        <f t="shared" si="22"/>
        <v>0.0034998836529894005</v>
      </c>
      <c r="H52" s="20">
        <f t="shared" si="23"/>
        <v>607746.5607940446</v>
      </c>
      <c r="J52" s="8"/>
      <c r="N52" s="1"/>
    </row>
    <row r="53" spans="1:14" ht="12.75">
      <c r="A53" s="1" t="s">
        <v>9</v>
      </c>
      <c r="B53" s="6">
        <v>1544</v>
      </c>
      <c r="C53" s="7">
        <f t="shared" si="20"/>
        <v>0.016921846059423738</v>
      </c>
      <c r="D53" s="6">
        <v>4893</v>
      </c>
      <c r="E53" s="7">
        <f t="shared" si="21"/>
        <v>0.02746731484963989</v>
      </c>
      <c r="F53" s="20">
        <v>28732362400</v>
      </c>
      <c r="G53" s="7">
        <f t="shared" si="22"/>
        <v>0.4105796184677384</v>
      </c>
      <c r="H53" s="20">
        <f t="shared" si="23"/>
        <v>5872136.194563663</v>
      </c>
      <c r="J53" s="8"/>
      <c r="N53" s="1"/>
    </row>
    <row r="54" spans="1:14" ht="12.75">
      <c r="A54" s="1" t="s">
        <v>10</v>
      </c>
      <c r="B54" s="6">
        <v>112</v>
      </c>
      <c r="C54" s="7">
        <f t="shared" si="20"/>
        <v>0.0012274914239996492</v>
      </c>
      <c r="D54" s="6">
        <v>125</v>
      </c>
      <c r="E54" s="7">
        <f t="shared" si="21"/>
        <v>0.0007016992348671543</v>
      </c>
      <c r="F54" s="20">
        <v>2532358000</v>
      </c>
      <c r="G54" s="7">
        <f t="shared" si="22"/>
        <v>0.036186881085132246</v>
      </c>
      <c r="H54" s="20">
        <f t="shared" si="23"/>
        <v>20258864</v>
      </c>
      <c r="J54" s="8"/>
      <c r="N54" s="1"/>
    </row>
    <row r="55" spans="1:14" ht="12.75">
      <c r="A55" s="1" t="s">
        <v>11</v>
      </c>
      <c r="B55" s="6">
        <v>57</v>
      </c>
      <c r="C55" s="7">
        <f t="shared" si="20"/>
        <v>0.0006247054568569644</v>
      </c>
      <c r="D55" s="6">
        <v>85</v>
      </c>
      <c r="E55" s="7">
        <f t="shared" si="21"/>
        <v>0.00047715547970966494</v>
      </c>
      <c r="F55" s="20">
        <v>256380682</v>
      </c>
      <c r="G55" s="7">
        <f t="shared" si="22"/>
        <v>0.003663627833054847</v>
      </c>
      <c r="H55" s="20">
        <f t="shared" si="23"/>
        <v>3016243.317647059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91243</v>
      </c>
      <c r="C57" s="11">
        <f t="shared" si="24"/>
        <v>1</v>
      </c>
      <c r="D57" s="10">
        <f t="shared" si="24"/>
        <v>178139</v>
      </c>
      <c r="E57" s="11">
        <f t="shared" si="24"/>
        <v>1</v>
      </c>
      <c r="F57" s="10">
        <f t="shared" si="24"/>
        <v>69980001704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Tory Sarkar</cp:lastModifiedBy>
  <cp:lastPrinted>2001-02-08T21:22:29Z</cp:lastPrinted>
  <dcterms:created xsi:type="dcterms:W3CDTF">2000-09-06T18:30:25Z</dcterms:created>
  <dcterms:modified xsi:type="dcterms:W3CDTF">2015-08-04T21:44:03Z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