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<sst xmlns="http://schemas.openxmlformats.org/spreadsheetml/2006/main" count="117" uniqueCount="50">
  <si>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</si>
  <si>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</si>
  <si>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</si>
  <si>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</si>
  <si>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</si>
  <si>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</si>
  <si>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</si>
  <si>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</si>
  <si>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</si>
  <si>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</si>
  <si>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</si>
  <si>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</si>
  <si>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</si>
  <si>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</si>
  <si>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</si>
  <si>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</si>
  <si>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</si>
  <si>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</si>
  <si>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</si>
  <si>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</si>
  <si>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</si>
  <si>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</si>
  <si>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</si>
  <si>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</si>
  <si>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</si>
  <si>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</si>
  <si>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</si>
  <si>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</si>
  <si>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</si>
  <si>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</si>
  <si>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</si>
  <si>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</si>
  <si>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</si>
  <si>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</si>
  <si>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</si>
  <si>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</si>
  <si>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</si>
  <si>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</si>
  <si>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</si>
  <si>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</si>
  <si>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</si>
  <si>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</si>
  <si>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</si>
  <si>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</si>
  <si>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</si>
  <si>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</si>
  <si>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</si>
  <si>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</si>
  <si>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</si>
  <si>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June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</si>
</sst>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75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6"/>
      <color indexed="8"/>
      <name val="Times New Roman"/>
      <family val="0"/>
    </font>
    <font>
      <sz val="8.75"/>
      <color indexed="8"/>
      <name val="Times New Roman"/>
      <family val="0"/>
    </font>
    <font>
      <sz val="5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8"/>
      <color indexed="8"/>
      <name val="Times New Roman"/>
      <family val="0"/>
    </font>
    <font>
      <sz val="15.5"/>
      <color indexed="8"/>
      <name val="Times New Roman"/>
      <family val="0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6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6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60" applyFont="1" applyAlignment="1">
      <alignment horizontal="center"/>
    </xf>
    <xf numFmtId="9" fontId="2" fillId="0" borderId="0" xfId="60" applyNumberFormat="1" applyFont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7" fontId="2" fillId="0" borderId="1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60" applyNumberFormat="1" applyFont="1" applyAlignment="1">
      <alignment horizontal="center"/>
    </xf>
    <xf numFmtId="0" fontId="3" fillId="0" borderId="0" xfId="57">
      <alignment/>
      <protection/>
    </xf>
    <xf numFmtId="0" fontId="4" fillId="0" borderId="0" xfId="57" applyFont="1">
      <alignment/>
      <protection/>
    </xf>
    <xf numFmtId="0" fontId="3" fillId="0" borderId="11" xfId="57" applyBorder="1">
      <alignment/>
      <protection/>
    </xf>
    <xf numFmtId="0" fontId="3" fillId="0" borderId="12" xfId="57" applyBorder="1">
      <alignment/>
      <protection/>
    </xf>
    <xf numFmtId="0" fontId="3" fillId="0" borderId="13" xfId="57" applyBorder="1">
      <alignment/>
      <protection/>
    </xf>
    <xf numFmtId="0" fontId="3" fillId="0" borderId="14" xfId="57" applyBorder="1">
      <alignment/>
      <protection/>
    </xf>
    <xf numFmtId="0" fontId="3" fillId="0" borderId="15" xfId="57" applyBorder="1">
      <alignment/>
      <protection/>
    </xf>
    <xf numFmtId="0" fontId="3" fillId="0" borderId="16" xfId="57" applyBorder="1">
      <alignment/>
      <protection/>
    </xf>
    <xf numFmtId="0" fontId="3" fillId="0" borderId="17" xfId="57" applyBorder="1">
      <alignment/>
      <protection/>
    </xf>
    <xf numFmtId="0" fontId="3" fillId="0" borderId="18" xfId="57" applyBorder="1">
      <alignment/>
      <protection/>
    </xf>
    <xf numFmtId="0" fontId="3" fillId="0" borderId="19" xfId="57" applyBorder="1">
      <alignment/>
      <protection/>
    </xf>
    <xf numFmtId="0" fontId="3" fillId="0" borderId="10" xfId="57" applyBorder="1">
      <alignment/>
      <protection/>
    </xf>
    <xf numFmtId="0" fontId="3" fillId="0" borderId="20" xfId="57" applyBorder="1">
      <alignment/>
      <protection/>
    </xf>
    <xf numFmtId="0" fontId="3" fillId="0" borderId="21" xfId="57" applyBorder="1">
      <alignment/>
      <protection/>
    </xf>
    <xf numFmtId="0" fontId="3" fillId="0" borderId="22" xfId="57" applyBorder="1">
      <alignment/>
      <protection/>
    </xf>
    <xf numFmtId="0" fontId="3" fillId="0" borderId="23" xfId="57" applyBorder="1">
      <alignment/>
      <protection/>
    </xf>
    <xf numFmtId="0" fontId="3" fillId="0" borderId="24" xfId="57" applyBorder="1">
      <alignment/>
      <protection/>
    </xf>
    <xf numFmtId="0" fontId="3" fillId="0" borderId="25" xfId="57" applyBorder="1">
      <alignment/>
      <protection/>
    </xf>
    <xf numFmtId="0" fontId="3" fillId="0" borderId="26" xfId="57" applyBorder="1">
      <alignment/>
      <protection/>
    </xf>
    <xf numFmtId="0" fontId="3" fillId="0" borderId="27" xfId="57" applyBorder="1">
      <alignment/>
      <protection/>
    </xf>
    <xf numFmtId="0" fontId="3" fillId="0" borderId="28" xfId="57" applyBorder="1">
      <alignment/>
      <protection/>
    </xf>
    <xf numFmtId="0" fontId="5" fillId="0" borderId="0" xfId="53" applyAlignment="1" applyProtection="1">
      <alignment/>
      <protection/>
    </xf>
    <xf numFmtId="0" fontId="3" fillId="0" borderId="29" xfId="57" applyFont="1" applyBorder="1">
      <alignment/>
      <protection/>
    </xf>
    <xf numFmtId="0" fontId="3" fillId="0" borderId="15" xfId="57" applyFont="1" applyBorder="1">
      <alignment/>
      <protection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finition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825"/>
          <c:y val="0.297"/>
          <c:w val="0.2337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608153</c:v>
                </c:pt>
                <c:pt idx="1">
                  <c:v>162279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12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2"/>
          <c:y val="0.176"/>
          <c:w val="0.4225"/>
          <c:h val="0.607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770432</c:v>
                </c:pt>
                <c:pt idx="1">
                  <c:v>8531</c:v>
                </c:pt>
                <c:pt idx="2">
                  <c:v>1856</c:v>
                </c:pt>
                <c:pt idx="3">
                  <c:v>2787</c:v>
                </c:pt>
                <c:pt idx="4">
                  <c:v>13842</c:v>
                </c:pt>
                <c:pt idx="5">
                  <c:v>1255</c:v>
                </c:pt>
                <c:pt idx="6">
                  <c:v>314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2"/>
          <c:y val="-0.0195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425"/>
          <c:y val="0.172"/>
          <c:w val="0.438"/>
          <c:h val="0.61325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173426219264</c:v>
                </c:pt>
                <c:pt idx="1">
                  <c:v>14803380068</c:v>
                </c:pt>
                <c:pt idx="2">
                  <c:v>3016475566</c:v>
                </c:pt>
                <c:pt idx="3">
                  <c:v>2714525561</c:v>
                </c:pt>
                <c:pt idx="4">
                  <c:v>85176768092</c:v>
                </c:pt>
                <c:pt idx="5">
                  <c:v>21152680000</c:v>
                </c:pt>
                <c:pt idx="6">
                  <c:v>1212270733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7075"/>
          <c:y val="-0.0035"/>
        </c:manualLayout>
      </c:layout>
      <c:spPr>
        <a:noFill/>
        <a:ln w="3175"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38"/>
          <c:y val="0.29275"/>
          <c:w val="0.2392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107002228339</c:v>
                </c:pt>
                <c:pt idx="1">
                  <c:v>66423990925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075"/>
          <c:w val="0.9612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225102.5648778867</c:v>
                </c:pt>
                <c:pt idx="1">
                  <c:v>170533.4752607709</c:v>
                </c:pt>
                <c:pt idx="2">
                  <c:v>262329.14212007605</c:v>
                </c:pt>
                <c:pt idx="3">
                  <c:v>266871.46912502</c:v>
                </c:pt>
                <c:pt idx="4">
                  <c:v>253705.4217987583</c:v>
                </c:pt>
              </c:numCache>
            </c:numRef>
          </c:val>
        </c:ser>
        <c:axId val="35863240"/>
        <c:axId val="37711753"/>
      </c:barChart>
      <c:catAx>
        <c:axId val="35863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711753"/>
        <c:crosses val="autoZero"/>
        <c:auto val="1"/>
        <c:lblOffset val="100"/>
        <c:tickLblSkip val="1"/>
        <c:noMultiLvlLbl val="0"/>
      </c:catAx>
      <c:valAx>
        <c:axId val="3771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8632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5"/>
          <c:y val="0.117"/>
          <c:w val="0.9897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16854725.099601593</c:v>
                </c:pt>
                <c:pt idx="1">
                  <c:v>7181538.461538462</c:v>
                </c:pt>
                <c:pt idx="2">
                  <c:v>17164967.10526316</c:v>
                </c:pt>
                <c:pt idx="3">
                  <c:v>17255457.311089303</c:v>
                </c:pt>
                <c:pt idx="4">
                  <c:v>16696898.47715736</c:v>
                </c:pt>
              </c:numCache>
            </c:numRef>
          </c:val>
        </c:ser>
        <c:axId val="902818"/>
        <c:axId val="13241939"/>
      </c:barChart>
      <c:catAx>
        <c:axId val="902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241939"/>
        <c:crosses val="autoZero"/>
        <c:auto val="1"/>
        <c:lblOffset val="100"/>
        <c:tickLblSkip val="1"/>
        <c:noMultiLvlLbl val="0"/>
      </c:catAx>
      <c:valAx>
        <c:axId val="13241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02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45"/>
          <c:w val="0.9767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1735245.5829328331</c:v>
                </c:pt>
                <c:pt idx="1">
                  <c:v>760533.6775528978</c:v>
                </c:pt>
                <c:pt idx="2">
                  <c:v>2068582.6416548686</c:v>
                </c:pt>
                <c:pt idx="3">
                  <c:v>1820970.0148378825</c:v>
                </c:pt>
                <c:pt idx="4">
                  <c:v>3573835.792873051</c:v>
                </c:pt>
              </c:numCache>
            </c:numRef>
          </c:val>
        </c:ser>
        <c:axId val="37681884"/>
        <c:axId val="65353341"/>
      </c:barChart>
      <c:catAx>
        <c:axId val="3768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353341"/>
        <c:crosses val="autoZero"/>
        <c:auto val="1"/>
        <c:lblOffset val="100"/>
        <c:tickLblSkip val="1"/>
        <c:noMultiLvlLbl val="0"/>
      </c:catAx>
      <c:valAx>
        <c:axId val="65353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681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4"/>
          <c:w val="0.9767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1625256.2316810344</c:v>
                </c:pt>
                <c:pt idx="1">
                  <c:v>776345.7556935818</c:v>
                </c:pt>
                <c:pt idx="2">
                  <c:v>1923889.7057538237</c:v>
                </c:pt>
                <c:pt idx="3">
                  <c:v>1725961.6954858454</c:v>
                </c:pt>
                <c:pt idx="4">
                  <c:v>5843464.090909091</c:v>
                </c:pt>
              </c:numCache>
            </c:numRef>
          </c:val>
        </c:ser>
        <c:axId val="45085046"/>
        <c:axId val="53146119"/>
      </c:barChart>
      <c:catAx>
        <c:axId val="45085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146119"/>
        <c:crosses val="autoZero"/>
        <c:auto val="1"/>
        <c:lblOffset val="100"/>
        <c:tickLblSkip val="1"/>
        <c:noMultiLvlLbl val="0"/>
      </c:catAx>
      <c:valAx>
        <c:axId val="53146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085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4"/>
          <c:w val="0.9737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973995.5367778974</c:v>
                </c:pt>
                <c:pt idx="1">
                  <c:v>630069.0777576853</c:v>
                </c:pt>
                <c:pt idx="2">
                  <c:v>1059130.421217547</c:v>
                </c:pt>
                <c:pt idx="3">
                  <c:v>1036939.4911504425</c:v>
                </c:pt>
                <c:pt idx="4">
                  <c:v>1153311.645539906</c:v>
                </c:pt>
              </c:numCache>
            </c:numRef>
          </c:val>
        </c:ser>
        <c:axId val="32384112"/>
        <c:axId val="63613681"/>
      </c:barChart>
      <c:catAx>
        <c:axId val="32384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613681"/>
        <c:crosses val="autoZero"/>
        <c:auto val="1"/>
        <c:lblOffset val="100"/>
        <c:tickLblSkip val="1"/>
        <c:noMultiLvlLbl val="0"/>
      </c:catAx>
      <c:valAx>
        <c:axId val="63613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384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335"/>
          <c:w val="0.977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6153501.5237682415</c:v>
                </c:pt>
                <c:pt idx="1">
                  <c:v>3654888.9105105107</c:v>
                </c:pt>
                <c:pt idx="2">
                  <c:v>6495144.785743615</c:v>
                </c:pt>
                <c:pt idx="3">
                  <c:v>6457823.74060795</c:v>
                </c:pt>
                <c:pt idx="4">
                  <c:v>6536695.376605345</c:v>
                </c:pt>
              </c:numCache>
            </c:numRef>
          </c:val>
        </c:ser>
        <c:axId val="24473034"/>
        <c:axId val="30616379"/>
      </c:barChart>
      <c:catAx>
        <c:axId val="24473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616379"/>
        <c:crosses val="autoZero"/>
        <c:auto val="1"/>
        <c:lblOffset val="100"/>
        <c:tickLblSkip val="1"/>
        <c:noMultiLvlLbl val="0"/>
      </c:catAx>
      <c:valAx>
        <c:axId val="30616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473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47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075"/>
          <c:y val="0.1765"/>
          <c:w val="0.422"/>
          <c:h val="0.606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119246</c:v>
                </c:pt>
                <c:pt idx="1">
                  <c:v>2240</c:v>
                </c:pt>
                <c:pt idx="2">
                  <c:v>447</c:v>
                </c:pt>
                <c:pt idx="3">
                  <c:v>208</c:v>
                </c:pt>
                <c:pt idx="4">
                  <c:v>2248</c:v>
                </c:pt>
                <c:pt idx="5">
                  <c:v>764</c:v>
                </c:pt>
                <c:pt idx="6">
                  <c:v>92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0.46025</cdr:x>
      <cdr:y>0.29175</cdr:y>
    </cdr:from>
    <cdr:to>
      <cdr:x>0.4875</cdr:x>
      <cdr:y>0.40625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819150"/>
          <a:ext cx="190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0.42425</cdr:x>
      <cdr:y>0.0105</cdr:y>
    </cdr:from>
    <cdr:to>
      <cdr:x>0.54975</cdr:x>
      <cdr:y>0.13175</cdr:y>
    </cdr:to>
    <cdr:sp textlink="'New Issue Data'!$B$9">
      <cdr:nvSpPr>
        <cdr:cNvPr id="2" name="TextBox 2"/>
        <cdr:cNvSpPr txBox="1">
          <a:spLocks noChangeArrowheads="1"/>
        </cdr:cNvSpPr>
      </cdr:nvSpPr>
      <cdr:spPr>
        <a:xfrm>
          <a:off x="2914650" y="28575"/>
          <a:ext cx="866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5f8cd2f9-b716-4ff4-b226-02fe66fd3223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770,432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0.112</cdr:y>
    </cdr:from>
    <cdr:to>
      <cdr:x>0.48675</cdr:x>
      <cdr:y>0.226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314325"/>
          <a:ext cx="190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0.01425</cdr:y>
    </cdr:from>
    <cdr:to>
      <cdr:x>0.70475</cdr:x>
      <cdr:y>0.21</cdr:y>
    </cdr:to>
    <cdr:sp textlink="'New Issue Data'!$G$9">
      <cdr:nvSpPr>
        <cdr:cNvPr id="2" name="TextBox 2"/>
        <cdr:cNvSpPr txBox="1">
          <a:spLocks noChangeArrowheads="1"/>
        </cdr:cNvSpPr>
      </cdr:nvSpPr>
      <cdr:spPr>
        <a:xfrm>
          <a:off x="2933700" y="38100"/>
          <a:ext cx="1914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cdabb687-5fb7-4a5a-925c-ed94b7be9843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$173.43 </a:t>
          </a:fld>
        </a:p>
      </cdr:txBody>
    </cdr:sp>
  </cdr:relSizeAnchor>
  <cdr:relSizeAnchor xmlns:cdr="http://schemas.openxmlformats.org/drawingml/2006/chartDrawing">
    <cdr:from>
      <cdr:x>0.5695</cdr:x>
      <cdr:y>0.0195</cdr:y>
    </cdr:from>
    <cdr:to>
      <cdr:x>0.694</cdr:x>
      <cdr:y>0.14025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476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Billion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0.06025</cdr:y>
    </cdr:from>
    <cdr:to>
      <cdr:x>0.48175</cdr:x>
      <cdr:y>0.17325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190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0.4105</cdr:x>
      <cdr:y>-0.01775</cdr:y>
    </cdr:from>
    <cdr:to>
      <cdr:x>0.6285</cdr:x>
      <cdr:y>0.09975</cdr:y>
    </cdr:to>
    <cdr:sp textlink="'Trades by Sec Type Data'!$B$13">
      <cdr:nvSpPr>
        <cdr:cNvPr id="2" name="TextBox 2"/>
        <cdr:cNvSpPr txBox="1">
          <a:spLocks noChangeArrowheads="1"/>
        </cdr:cNvSpPr>
      </cdr:nvSpPr>
      <cdr:spPr>
        <a:xfrm>
          <a:off x="2476500" y="-47624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6eb471c3-eec4-4cb2-a6f5-caadba53c93a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125,245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0.06</cdr:y>
    </cdr:from>
    <cdr:to>
      <cdr:x>0.48175</cdr:x>
      <cdr:y>0.1725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190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-0.0045</cdr:y>
    </cdr:from>
    <cdr:to>
      <cdr:x>0.6525</cdr:x>
      <cdr:y>0.1055</cdr:y>
    </cdr:to>
    <cdr:sp textlink="'Trades by Sec Type Data'!$D$13">
      <cdr:nvSpPr>
        <cdr:cNvPr id="2" name="TextBox 2"/>
        <cdr:cNvSpPr txBox="1">
          <a:spLocks noChangeArrowheads="1"/>
        </cdr:cNvSpPr>
      </cdr:nvSpPr>
      <cdr:spPr>
        <a:xfrm>
          <a:off x="2619375" y="-9524"/>
          <a:ext cx="131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efe47f9d-af2f-4975-982a-6f6a10719b64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799,017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0.01275</cdr:y>
    </cdr:from>
    <cdr:to>
      <cdr:x>0.456</cdr:x>
      <cdr:y>0.12525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62225" y="38100"/>
          <a:ext cx="190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-0.01725</cdr:y>
    </cdr:from>
    <cdr:to>
      <cdr:x>0.7215</cdr:x>
      <cdr:y>0.07475</cdr:y>
    </cdr:to>
    <cdr:sp textlink="'Trades by Sec Type Data'!$F$13">
      <cdr:nvSpPr>
        <cdr:cNvPr id="2" name="TextBox 2"/>
        <cdr:cNvSpPr txBox="1">
          <a:spLocks noChangeArrowheads="1"/>
        </cdr:cNvSpPr>
      </cdr:nvSpPr>
      <cdr:spPr>
        <a:xfrm>
          <a:off x="2466975" y="-47624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d66f0745-fee1-4e52-878c-daa79b2ccadb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$301,502,319,284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sheetProtection/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PageLayoutView="0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sheetProtection/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sheetProtection/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608153</v>
      </c>
      <c r="C6" s="7">
        <f>B6/B$9</f>
        <v>0.7893662257019438</v>
      </c>
      <c r="D6" s="14">
        <v>107002228339</v>
      </c>
      <c r="E6" s="7">
        <f>D6/D$9</f>
        <v>0.6169899153259788</v>
      </c>
    </row>
    <row r="7" spans="1:5" ht="12.75">
      <c r="A7" s="1" t="s">
        <v>30</v>
      </c>
      <c r="B7" s="6">
        <v>162279</v>
      </c>
      <c r="C7" s="7">
        <f>B7/B$9</f>
        <v>0.21063377429805616</v>
      </c>
      <c r="D7" s="14">
        <v>66423990925</v>
      </c>
      <c r="E7" s="7">
        <f>D7/D$9</f>
        <v>0.38301008467402115</v>
      </c>
    </row>
    <row r="9" spans="1:7" ht="12.75">
      <c r="A9" s="9" t="s">
        <v>12</v>
      </c>
      <c r="B9" s="10">
        <f>SUM(B6:B7)</f>
        <v>770432</v>
      </c>
      <c r="C9" s="29">
        <f>SUM(C6:C7)</f>
        <v>1</v>
      </c>
      <c r="D9" s="15">
        <f>SUM(D6:D7)</f>
        <v>173426219264</v>
      </c>
      <c r="E9" s="29">
        <f>SUM(E6:E7)</f>
        <v>1</v>
      </c>
      <c r="G9" s="54">
        <f>+D9/1000000000</f>
        <v>173.426219264</v>
      </c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119246</v>
      </c>
      <c r="C5" s="7">
        <f>B5/B$13</f>
        <v>0.9521018803145834</v>
      </c>
      <c r="D5" s="6">
        <v>770432</v>
      </c>
      <c r="E5" s="7">
        <f>D5/D$13</f>
        <v>0.964224791212202</v>
      </c>
      <c r="F5" s="14">
        <v>173426219264</v>
      </c>
      <c r="G5" s="7">
        <f>F5/F$13</f>
        <v>0.5752069160723147</v>
      </c>
      <c r="H5" s="14">
        <f>IF(D5=0,"-",+F5/D5)</f>
        <v>225102.5648778867</v>
      </c>
      <c r="I5" s="25"/>
    </row>
    <row r="6" spans="1:8" ht="12.75">
      <c r="A6" s="51" t="s">
        <v>6</v>
      </c>
      <c r="B6" s="6">
        <v>2240</v>
      </c>
      <c r="C6" s="7">
        <f aca="true" t="shared" si="0" ref="C6:C11">B6/B$13</f>
        <v>0.01788494550680666</v>
      </c>
      <c r="D6" s="6">
        <v>8531</v>
      </c>
      <c r="E6" s="7">
        <f aca="true" t="shared" si="1" ref="E6:E11">D6/D$13</f>
        <v>0.010676869203033228</v>
      </c>
      <c r="F6" s="14">
        <v>14803380068</v>
      </c>
      <c r="G6" s="7">
        <f aca="true" t="shared" si="2" ref="G6:G11">F6/F$13</f>
        <v>0.0490987270119669</v>
      </c>
      <c r="H6" s="14">
        <f aca="true" t="shared" si="3" ref="H6:H11">IF(D6=0,"-",+F6/D6)</f>
        <v>1735245.5829328331</v>
      </c>
    </row>
    <row r="7" spans="1:8" ht="12.75">
      <c r="A7" s="51" t="s">
        <v>7</v>
      </c>
      <c r="B7" s="6">
        <v>447</v>
      </c>
      <c r="C7" s="7">
        <f t="shared" si="0"/>
        <v>0.0035690047506886503</v>
      </c>
      <c r="D7" s="6">
        <v>1856</v>
      </c>
      <c r="E7" s="7">
        <f t="shared" si="1"/>
        <v>0.0023228542071069827</v>
      </c>
      <c r="F7" s="14">
        <v>3016475566</v>
      </c>
      <c r="G7" s="7">
        <f t="shared" si="2"/>
        <v>0.010004817121020658</v>
      </c>
      <c r="H7" s="14">
        <f t="shared" si="3"/>
        <v>1625256.2316810344</v>
      </c>
    </row>
    <row r="8" spans="1:8" ht="12.75">
      <c r="A8" s="51" t="s">
        <v>8</v>
      </c>
      <c r="B8" s="6">
        <v>208</v>
      </c>
      <c r="C8" s="7">
        <f t="shared" si="0"/>
        <v>0.0016607449399177613</v>
      </c>
      <c r="D8" s="6">
        <v>2787</v>
      </c>
      <c r="E8" s="7">
        <f t="shared" si="1"/>
        <v>0.003488035924141789</v>
      </c>
      <c r="F8" s="14">
        <v>2714525561</v>
      </c>
      <c r="G8" s="7">
        <f t="shared" si="2"/>
        <v>0.009003332271029908</v>
      </c>
      <c r="H8" s="14">
        <f t="shared" si="3"/>
        <v>973995.5367778974</v>
      </c>
    </row>
    <row r="9" spans="1:8" ht="12.75">
      <c r="A9" s="51" t="s">
        <v>9</v>
      </c>
      <c r="B9" s="6">
        <v>2248</v>
      </c>
      <c r="C9" s="7">
        <f t="shared" si="0"/>
        <v>0.017948820312188113</v>
      </c>
      <c r="D9" s="6">
        <v>13842</v>
      </c>
      <c r="E9" s="7">
        <f t="shared" si="1"/>
        <v>0.017323786602788174</v>
      </c>
      <c r="F9" s="14">
        <v>85176768092</v>
      </c>
      <c r="G9" s="7">
        <f t="shared" si="2"/>
        <v>0.28250783706830385</v>
      </c>
      <c r="H9" s="14">
        <f t="shared" si="3"/>
        <v>6153501.5237682415</v>
      </c>
    </row>
    <row r="10" spans="1:8" ht="12.75">
      <c r="A10" s="51" t="s">
        <v>10</v>
      </c>
      <c r="B10" s="6">
        <v>764</v>
      </c>
      <c r="C10" s="7">
        <f t="shared" si="0"/>
        <v>0.0061000439139286995</v>
      </c>
      <c r="D10" s="6">
        <v>1255</v>
      </c>
      <c r="E10" s="7">
        <f t="shared" si="1"/>
        <v>0.0015706799730168444</v>
      </c>
      <c r="F10" s="14">
        <v>21152680000</v>
      </c>
      <c r="G10" s="7">
        <f t="shared" si="2"/>
        <v>0.07015760293397691</v>
      </c>
      <c r="H10" s="14">
        <f t="shared" si="3"/>
        <v>16854725.099601593</v>
      </c>
    </row>
    <row r="11" spans="1:8" ht="12.75">
      <c r="A11" s="51" t="s">
        <v>11</v>
      </c>
      <c r="B11" s="6">
        <v>92</v>
      </c>
      <c r="C11" s="7">
        <f t="shared" si="0"/>
        <v>0.0007345602618867021</v>
      </c>
      <c r="D11" s="6">
        <v>314</v>
      </c>
      <c r="E11" s="7">
        <f t="shared" si="1"/>
        <v>0.0003929828777109874</v>
      </c>
      <c r="F11" s="14">
        <v>1212270733</v>
      </c>
      <c r="G11" s="7">
        <f t="shared" si="2"/>
        <v>0.004020767521387131</v>
      </c>
      <c r="H11" s="14">
        <f t="shared" si="3"/>
        <v>3860734.8184713377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125245</v>
      </c>
      <c r="C13" s="11">
        <f t="shared" si="4"/>
        <v>1</v>
      </c>
      <c r="D13" s="10">
        <f t="shared" si="4"/>
        <v>799017</v>
      </c>
      <c r="E13" s="12">
        <f t="shared" si="4"/>
        <v>1</v>
      </c>
      <c r="F13" s="15">
        <f t="shared" si="4"/>
        <v>301502319284</v>
      </c>
      <c r="G13" s="12">
        <f t="shared" si="4"/>
        <v>1</v>
      </c>
      <c r="H13" s="15">
        <f>F13/D13</f>
        <v>377341.557543832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82353</v>
      </c>
      <c r="C16" s="7">
        <f aca="true" t="shared" si="5" ref="C16:C22">B16/B$24</f>
        <v>0.9808599333015722</v>
      </c>
      <c r="D16" s="6">
        <v>312439</v>
      </c>
      <c r="E16" s="7">
        <f aca="true" t="shared" si="6" ref="E16:E22">D16/D$24</f>
        <v>0.9844133011538001</v>
      </c>
      <c r="F16" s="20">
        <v>53281308477</v>
      </c>
      <c r="G16" s="7">
        <f aca="true" t="shared" si="7" ref="G16:G22">F16/F$24</f>
        <v>0.8589189577287671</v>
      </c>
      <c r="H16" s="20">
        <f aca="true" t="shared" si="8" ref="H16:H22">IF(D16=0,"-",+F16/D16)</f>
        <v>170533.4752607709</v>
      </c>
      <c r="J16" s="8"/>
      <c r="M16" s="1"/>
      <c r="N16" s="1"/>
    </row>
    <row r="17" spans="1:14" ht="12.75">
      <c r="A17" s="1" t="s">
        <v>6</v>
      </c>
      <c r="B17" s="6">
        <v>905</v>
      </c>
      <c r="C17" s="7">
        <f t="shared" si="5"/>
        <v>0.010778942353501667</v>
      </c>
      <c r="D17" s="6">
        <v>2174</v>
      </c>
      <c r="E17" s="7">
        <f t="shared" si="6"/>
        <v>0.006849703515593</v>
      </c>
      <c r="F17" s="20">
        <v>1653400215</v>
      </c>
      <c r="G17" s="7">
        <f t="shared" si="7"/>
        <v>0.026653564448203288</v>
      </c>
      <c r="H17" s="20">
        <f t="shared" si="8"/>
        <v>760533.6775528978</v>
      </c>
      <c r="J17" s="8"/>
      <c r="M17" s="1"/>
      <c r="N17" s="1"/>
    </row>
    <row r="18" spans="1:14" ht="12.75">
      <c r="A18" s="1" t="s">
        <v>7</v>
      </c>
      <c r="B18" s="6">
        <v>152</v>
      </c>
      <c r="C18" s="7">
        <f t="shared" si="5"/>
        <v>0.001810385898046689</v>
      </c>
      <c r="D18" s="6">
        <v>483</v>
      </c>
      <c r="E18" s="7">
        <f t="shared" si="6"/>
        <v>0.001521806254844259</v>
      </c>
      <c r="F18" s="20">
        <v>374975000</v>
      </c>
      <c r="G18" s="7">
        <f t="shared" si="7"/>
        <v>0.006044767769045577</v>
      </c>
      <c r="H18" s="20">
        <f t="shared" si="8"/>
        <v>776345.7556935818</v>
      </c>
      <c r="J18" s="8"/>
      <c r="M18" s="1"/>
      <c r="N18" s="1"/>
    </row>
    <row r="19" spans="1:14" ht="12.75">
      <c r="A19" s="1" t="s">
        <v>8</v>
      </c>
      <c r="B19" s="6">
        <v>107</v>
      </c>
      <c r="C19" s="7">
        <f t="shared" si="5"/>
        <v>0.0012744163887565508</v>
      </c>
      <c r="D19" s="6">
        <v>553</v>
      </c>
      <c r="E19" s="7">
        <f t="shared" si="6"/>
        <v>0.001742357885981108</v>
      </c>
      <c r="F19" s="20">
        <v>348428200</v>
      </c>
      <c r="G19" s="7">
        <f t="shared" si="7"/>
        <v>0.005616821263248393</v>
      </c>
      <c r="H19" s="20">
        <f t="shared" si="8"/>
        <v>630069.0777576853</v>
      </c>
      <c r="J19" s="8"/>
      <c r="M19" s="1"/>
      <c r="N19" s="1"/>
    </row>
    <row r="20" spans="1:14" ht="12.75">
      <c r="A20" s="1" t="s">
        <v>9</v>
      </c>
      <c r="B20" s="6">
        <v>401</v>
      </c>
      <c r="C20" s="7">
        <f t="shared" si="5"/>
        <v>0.00477608384945212</v>
      </c>
      <c r="D20" s="6">
        <v>1665</v>
      </c>
      <c r="E20" s="7">
        <f t="shared" si="6"/>
        <v>0.00524597808346934</v>
      </c>
      <c r="F20" s="20">
        <v>6085390036</v>
      </c>
      <c r="G20" s="7">
        <f t="shared" si="7"/>
        <v>0.09809925875507408</v>
      </c>
      <c r="H20" s="20">
        <f t="shared" si="8"/>
        <v>3654888.9105105107</v>
      </c>
      <c r="J20" s="8"/>
      <c r="M20" s="1"/>
      <c r="N20" s="1"/>
    </row>
    <row r="21" spans="1:14" ht="12.75">
      <c r="A21" s="1" t="s">
        <v>10</v>
      </c>
      <c r="B21" s="6">
        <v>25</v>
      </c>
      <c r="C21" s="7">
        <f t="shared" si="5"/>
        <v>0.0002977608384945212</v>
      </c>
      <c r="D21" s="6">
        <v>39</v>
      </c>
      <c r="E21" s="7">
        <f t="shared" si="6"/>
        <v>0.00012287876591910167</v>
      </c>
      <c r="F21" s="20">
        <v>280080000</v>
      </c>
      <c r="G21" s="7">
        <f t="shared" si="7"/>
        <v>0.0045150171524882595</v>
      </c>
      <c r="H21" s="20">
        <f t="shared" si="8"/>
        <v>7181538.461538462</v>
      </c>
      <c r="J21" s="8"/>
      <c r="M21" s="1"/>
      <c r="N21" s="1"/>
    </row>
    <row r="22" spans="1:14" ht="12.75">
      <c r="A22" s="1" t="s">
        <v>11</v>
      </c>
      <c r="B22" s="6">
        <v>17</v>
      </c>
      <c r="C22" s="7">
        <f t="shared" si="5"/>
        <v>0.0002024773701762744</v>
      </c>
      <c r="D22" s="6">
        <v>33</v>
      </c>
      <c r="E22" s="7">
        <f t="shared" si="6"/>
        <v>0.00010397434039308602</v>
      </c>
      <c r="F22" s="20">
        <v>9405000</v>
      </c>
      <c r="G22" s="7">
        <f t="shared" si="7"/>
        <v>0.00015161288317320796</v>
      </c>
      <c r="H22" s="20">
        <f t="shared" si="8"/>
        <v>285000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83960</v>
      </c>
      <c r="C24" s="11">
        <f t="shared" si="9"/>
        <v>1</v>
      </c>
      <c r="D24" s="10">
        <f t="shared" si="9"/>
        <v>317386</v>
      </c>
      <c r="E24" s="11">
        <f t="shared" si="9"/>
        <v>1</v>
      </c>
      <c r="F24" s="21">
        <f t="shared" si="9"/>
        <v>62032986928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117839</v>
      </c>
      <c r="C27" s="7">
        <f>B27/B$35</f>
        <v>0.9516652668303398</v>
      </c>
      <c r="D27" s="6">
        <v>457993</v>
      </c>
      <c r="E27" s="7">
        <f>D27/D$35</f>
        <v>0.9509209332455759</v>
      </c>
      <c r="F27" s="20">
        <v>120144910787</v>
      </c>
      <c r="G27" s="7">
        <f>F27/F$35</f>
        <v>0.5017131404884452</v>
      </c>
      <c r="H27" s="20">
        <f aca="true" t="shared" si="10" ref="H27:H33">IF(D27=0,"-",+F27/D27)</f>
        <v>262329.14212007605</v>
      </c>
      <c r="J27" s="8"/>
    </row>
    <row r="28" spans="1:10" ht="12.75">
      <c r="A28" s="1" t="s">
        <v>6</v>
      </c>
      <c r="B28" s="6">
        <v>2229</v>
      </c>
      <c r="C28" s="7">
        <f aca="true" t="shared" si="11" ref="C28:C33">B28/B$35</f>
        <v>0.01800135676443985</v>
      </c>
      <c r="D28" s="6">
        <v>6357</v>
      </c>
      <c r="E28" s="7">
        <f aca="true" t="shared" si="12" ref="E28:E33">D28/D$35</f>
        <v>0.013198901233516946</v>
      </c>
      <c r="F28" s="20">
        <v>13149979853</v>
      </c>
      <c r="G28" s="7">
        <f aca="true" t="shared" si="13" ref="G28:G33">F28/F$35</f>
        <v>0.05491300169263833</v>
      </c>
      <c r="H28" s="20">
        <f t="shared" si="10"/>
        <v>2068582.6416548686</v>
      </c>
      <c r="J28" s="8"/>
    </row>
    <row r="29" spans="1:10" ht="12.75">
      <c r="A29" s="1" t="s">
        <v>7</v>
      </c>
      <c r="B29" s="6">
        <v>447</v>
      </c>
      <c r="C29" s="7">
        <f t="shared" si="11"/>
        <v>0.003609962527458328</v>
      </c>
      <c r="D29" s="6">
        <v>1373</v>
      </c>
      <c r="E29" s="7">
        <f t="shared" si="12"/>
        <v>0.0028507301232686432</v>
      </c>
      <c r="F29" s="20">
        <v>2641500566</v>
      </c>
      <c r="G29" s="7">
        <f t="shared" si="13"/>
        <v>0.011030642379179858</v>
      </c>
      <c r="H29" s="20">
        <f t="shared" si="10"/>
        <v>1923889.7057538237</v>
      </c>
      <c r="J29" s="8"/>
    </row>
    <row r="30" spans="1:10" ht="12.75">
      <c r="A30" s="1" t="s">
        <v>8</v>
      </c>
      <c r="B30" s="6">
        <v>208</v>
      </c>
      <c r="C30" s="7">
        <f t="shared" si="11"/>
        <v>0.001679803592195374</v>
      </c>
      <c r="D30" s="6">
        <v>2234</v>
      </c>
      <c r="E30" s="7">
        <f t="shared" si="12"/>
        <v>0.004638405750460415</v>
      </c>
      <c r="F30" s="20">
        <v>2366097361</v>
      </c>
      <c r="G30" s="7">
        <f t="shared" si="13"/>
        <v>0.009880586118152746</v>
      </c>
      <c r="H30" s="20">
        <f t="shared" si="10"/>
        <v>1059130.421217547</v>
      </c>
      <c r="J30" s="8"/>
    </row>
    <row r="31" spans="1:10" ht="12.75">
      <c r="A31" s="1" t="s">
        <v>9</v>
      </c>
      <c r="B31" s="6">
        <v>2246</v>
      </c>
      <c r="C31" s="7">
        <f t="shared" si="11"/>
        <v>0.018138648404186587</v>
      </c>
      <c r="D31" s="6">
        <v>12177</v>
      </c>
      <c r="E31" s="7">
        <f t="shared" si="12"/>
        <v>0.025282841013140767</v>
      </c>
      <c r="F31" s="20">
        <v>79091378056</v>
      </c>
      <c r="G31" s="7">
        <f t="shared" si="13"/>
        <v>0.3302776905830311</v>
      </c>
      <c r="H31" s="20">
        <f t="shared" si="10"/>
        <v>6495144.785743615</v>
      </c>
      <c r="J31" s="8"/>
    </row>
    <row r="32" spans="1:10" ht="12.75">
      <c r="A32" s="1" t="s">
        <v>10</v>
      </c>
      <c r="B32" s="6">
        <v>763</v>
      </c>
      <c r="C32" s="7">
        <f t="shared" si="11"/>
        <v>0.006161971830985915</v>
      </c>
      <c r="D32" s="6">
        <v>1216</v>
      </c>
      <c r="E32" s="7">
        <f t="shared" si="12"/>
        <v>0.002524754428182571</v>
      </c>
      <c r="F32" s="20">
        <v>20872600000</v>
      </c>
      <c r="G32" s="7">
        <f t="shared" si="13"/>
        <v>0.08716189164869916</v>
      </c>
      <c r="H32" s="20">
        <f t="shared" si="10"/>
        <v>17164967.10526316</v>
      </c>
      <c r="J32" s="8"/>
    </row>
    <row r="33" spans="1:10" ht="12.75">
      <c r="A33" s="1" t="s">
        <v>11</v>
      </c>
      <c r="B33" s="6">
        <v>92</v>
      </c>
      <c r="C33" s="7">
        <f t="shared" si="11"/>
        <v>0.0007429900503941077</v>
      </c>
      <c r="D33" s="6">
        <v>281</v>
      </c>
      <c r="E33" s="7">
        <f t="shared" si="12"/>
        <v>0.0005834342058546896</v>
      </c>
      <c r="F33" s="20">
        <v>1202865733</v>
      </c>
      <c r="G33" s="7">
        <f t="shared" si="13"/>
        <v>0.00502304708985364</v>
      </c>
      <c r="H33" s="20">
        <f t="shared" si="10"/>
        <v>4280660.971530249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123824</v>
      </c>
      <c r="C35" s="11">
        <f t="shared" si="14"/>
        <v>0.9999999999999999</v>
      </c>
      <c r="D35" s="10">
        <f t="shared" si="14"/>
        <v>481631</v>
      </c>
      <c r="E35" s="11">
        <f t="shared" si="14"/>
        <v>0.9999999999999999</v>
      </c>
      <c r="F35" s="21">
        <f t="shared" si="14"/>
        <v>239469332356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104054</v>
      </c>
      <c r="C38" s="7">
        <f aca="true" t="shared" si="15" ref="C38:C44">B38/B$46</f>
        <v>0.9488696984342656</v>
      </c>
      <c r="D38" s="6">
        <v>299984</v>
      </c>
      <c r="E38" s="7">
        <f aca="true" t="shared" si="16" ref="E38:E44">D38/D$46</f>
        <v>0.9486799994940104</v>
      </c>
      <c r="F38" s="20">
        <v>80057170794</v>
      </c>
      <c r="G38" s="7">
        <f aca="true" t="shared" si="17" ref="G38:G44">F38/F$46</f>
        <v>0.5200812833931912</v>
      </c>
      <c r="H38" s="20">
        <f aca="true" t="shared" si="18" ref="H38:H44">IF(D38=0,"-",+F38/D38)</f>
        <v>266871.46912502</v>
      </c>
      <c r="J38" s="8"/>
      <c r="N38" s="1"/>
    </row>
    <row r="39" spans="1:14" ht="12.75">
      <c r="A39" s="1" t="s">
        <v>6</v>
      </c>
      <c r="B39" s="6">
        <v>2138</v>
      </c>
      <c r="C39" s="7">
        <f t="shared" si="15"/>
        <v>0.01949644814473696</v>
      </c>
      <c r="D39" s="6">
        <v>5459</v>
      </c>
      <c r="E39" s="7">
        <f t="shared" si="16"/>
        <v>0.01726373445663036</v>
      </c>
      <c r="F39" s="20">
        <v>9940675311</v>
      </c>
      <c r="G39" s="7">
        <f t="shared" si="17"/>
        <v>0.06457833973227742</v>
      </c>
      <c r="H39" s="20">
        <f t="shared" si="18"/>
        <v>1820970.0148378825</v>
      </c>
      <c r="J39" s="8"/>
      <c r="N39" s="1"/>
    </row>
    <row r="40" spans="1:14" ht="12.75">
      <c r="A40" s="1" t="s">
        <v>7</v>
      </c>
      <c r="B40" s="6">
        <v>439</v>
      </c>
      <c r="C40" s="7">
        <f t="shared" si="15"/>
        <v>0.00400324636835338</v>
      </c>
      <c r="D40" s="6">
        <v>1307</v>
      </c>
      <c r="E40" s="7">
        <f t="shared" si="16"/>
        <v>0.004133302973954182</v>
      </c>
      <c r="F40" s="20">
        <v>2255831936</v>
      </c>
      <c r="G40" s="7">
        <f t="shared" si="17"/>
        <v>0.01465472682532213</v>
      </c>
      <c r="H40" s="20">
        <f t="shared" si="18"/>
        <v>1725961.6954858454</v>
      </c>
      <c r="J40" s="8"/>
      <c r="N40" s="1"/>
    </row>
    <row r="41" spans="1:14" ht="12.75">
      <c r="A41" s="1" t="s">
        <v>8</v>
      </c>
      <c r="B41" s="6">
        <v>195</v>
      </c>
      <c r="C41" s="7">
        <f t="shared" si="15"/>
        <v>0.0017782073845761027</v>
      </c>
      <c r="D41" s="6">
        <v>1808</v>
      </c>
      <c r="E41" s="7">
        <f t="shared" si="16"/>
        <v>0.0057176830733811496</v>
      </c>
      <c r="F41" s="20">
        <v>1874786600</v>
      </c>
      <c r="G41" s="7">
        <f t="shared" si="17"/>
        <v>0.012179313999557842</v>
      </c>
      <c r="H41" s="20">
        <f t="shared" si="18"/>
        <v>1036939.4911504425</v>
      </c>
      <c r="J41" s="8"/>
      <c r="N41" s="1"/>
    </row>
    <row r="42" spans="1:14" ht="12.75">
      <c r="A42" s="1" t="s">
        <v>9</v>
      </c>
      <c r="B42" s="6">
        <v>1992</v>
      </c>
      <c r="C42" s="7">
        <f t="shared" si="15"/>
        <v>0.018165072359362034</v>
      </c>
      <c r="D42" s="6">
        <v>6415</v>
      </c>
      <c r="E42" s="7">
        <f t="shared" si="16"/>
        <v>0.02028702263038721</v>
      </c>
      <c r="F42" s="20">
        <v>41426939296</v>
      </c>
      <c r="G42" s="7">
        <f t="shared" si="17"/>
        <v>0.2691248709194986</v>
      </c>
      <c r="H42" s="20">
        <f t="shared" si="18"/>
        <v>6457823.74060795</v>
      </c>
      <c r="J42" s="8"/>
      <c r="N42" s="1"/>
    </row>
    <row r="43" spans="1:14" ht="12.75">
      <c r="A43" s="1" t="s">
        <v>10</v>
      </c>
      <c r="B43" s="6">
        <v>762</v>
      </c>
      <c r="C43" s="7">
        <f t="shared" si="15"/>
        <v>0.006948687318189694</v>
      </c>
      <c r="D43" s="6">
        <v>1019</v>
      </c>
      <c r="E43" s="7">
        <f t="shared" si="16"/>
        <v>0.0032225215994332915</v>
      </c>
      <c r="F43" s="20">
        <v>17583311000</v>
      </c>
      <c r="G43" s="7">
        <f t="shared" si="17"/>
        <v>0.11422775574610966</v>
      </c>
      <c r="H43" s="20">
        <f t="shared" si="18"/>
        <v>17255457.311089303</v>
      </c>
      <c r="J43" s="8"/>
      <c r="N43" s="1"/>
    </row>
    <row r="44" spans="1:14" ht="12.75">
      <c r="A44" s="1" t="s">
        <v>11</v>
      </c>
      <c r="B44" s="6">
        <v>81</v>
      </c>
      <c r="C44" s="7">
        <f t="shared" si="15"/>
        <v>0.0007386399905162273</v>
      </c>
      <c r="D44" s="6">
        <v>220</v>
      </c>
      <c r="E44" s="7">
        <f t="shared" si="16"/>
        <v>0.0006957357722034585</v>
      </c>
      <c r="F44" s="20">
        <v>793320978</v>
      </c>
      <c r="G44" s="7">
        <f t="shared" si="17"/>
        <v>0.005153709384043133</v>
      </c>
      <c r="H44" s="20">
        <f t="shared" si="18"/>
        <v>3606004.4454545453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109661</v>
      </c>
      <c r="C46" s="11">
        <f t="shared" si="19"/>
        <v>1</v>
      </c>
      <c r="D46" s="10">
        <f t="shared" si="19"/>
        <v>316212</v>
      </c>
      <c r="E46" s="11">
        <f t="shared" si="19"/>
        <v>1</v>
      </c>
      <c r="F46" s="10">
        <f t="shared" si="19"/>
        <v>153932035915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86618</v>
      </c>
      <c r="C49" s="7">
        <f aca="true" t="shared" si="20" ref="C49:C55">B49/B$57</f>
        <v>0.9668698234099078</v>
      </c>
      <c r="D49" s="6">
        <v>158009</v>
      </c>
      <c r="E49" s="7">
        <f aca="true" t="shared" si="21" ref="E49:E55">D49/D$57</f>
        <v>0.9552046621004843</v>
      </c>
      <c r="F49" s="20">
        <v>40087739993</v>
      </c>
      <c r="G49" s="7">
        <f aca="true" t="shared" si="22" ref="G49:G55">F49/F$57</f>
        <v>0.4686580200795898</v>
      </c>
      <c r="H49" s="20">
        <f aca="true" t="shared" si="23" ref="H49:H55">IF(D49=0,"-",+F49/D49)</f>
        <v>253705.4217987583</v>
      </c>
      <c r="J49" s="8"/>
      <c r="N49" s="1"/>
    </row>
    <row r="50" spans="1:14" ht="12.75">
      <c r="A50" s="1" t="s">
        <v>6</v>
      </c>
      <c r="B50" s="6">
        <v>694</v>
      </c>
      <c r="C50" s="7">
        <f t="shared" si="20"/>
        <v>0.007746746143370616</v>
      </c>
      <c r="D50" s="6">
        <v>898</v>
      </c>
      <c r="E50" s="7">
        <f t="shared" si="21"/>
        <v>0.0054286387899818035</v>
      </c>
      <c r="F50" s="20">
        <v>3209304542</v>
      </c>
      <c r="G50" s="7">
        <f t="shared" si="22"/>
        <v>0.03751935910452398</v>
      </c>
      <c r="H50" s="20">
        <f t="shared" si="23"/>
        <v>3573835.792873051</v>
      </c>
      <c r="J50" s="8"/>
      <c r="N50" s="1"/>
    </row>
    <row r="51" spans="1:14" ht="12.75">
      <c r="A51" s="1" t="s">
        <v>7</v>
      </c>
      <c r="B51" s="6">
        <v>57</v>
      </c>
      <c r="C51" s="7">
        <f t="shared" si="20"/>
        <v>0.000636260129931016</v>
      </c>
      <c r="D51" s="6">
        <v>66</v>
      </c>
      <c r="E51" s="7">
        <f t="shared" si="21"/>
        <v>0.0003989868152993308</v>
      </c>
      <c r="F51" s="20">
        <v>385668630</v>
      </c>
      <c r="G51" s="7">
        <f t="shared" si="22"/>
        <v>0.004508777411102978</v>
      </c>
      <c r="H51" s="20">
        <f t="shared" si="23"/>
        <v>5843464.090909091</v>
      </c>
      <c r="J51" s="8"/>
      <c r="N51" s="1"/>
    </row>
    <row r="52" spans="1:14" ht="12.75">
      <c r="A52" s="1" t="s">
        <v>8</v>
      </c>
      <c r="B52" s="6">
        <v>169</v>
      </c>
      <c r="C52" s="7">
        <f t="shared" si="20"/>
        <v>0.0018864554729533633</v>
      </c>
      <c r="D52" s="6">
        <v>426</v>
      </c>
      <c r="E52" s="7">
        <f t="shared" si="21"/>
        <v>0.0025752785351138624</v>
      </c>
      <c r="F52" s="20">
        <v>491310761</v>
      </c>
      <c r="G52" s="7">
        <f t="shared" si="22"/>
        <v>0.0057438191460597</v>
      </c>
      <c r="H52" s="20">
        <f t="shared" si="23"/>
        <v>1153311.645539906</v>
      </c>
      <c r="J52" s="8"/>
      <c r="N52" s="1"/>
    </row>
    <row r="53" spans="1:14" ht="12.75">
      <c r="A53" s="1" t="s">
        <v>9</v>
      </c>
      <c r="B53" s="6">
        <v>1886</v>
      </c>
      <c r="C53" s="7">
        <f t="shared" si="20"/>
        <v>0.02105239657982274</v>
      </c>
      <c r="D53" s="6">
        <v>5762</v>
      </c>
      <c r="E53" s="7">
        <f t="shared" si="21"/>
        <v>0.03483275802658703</v>
      </c>
      <c r="F53" s="20">
        <v>37664438760</v>
      </c>
      <c r="G53" s="7">
        <f t="shared" si="22"/>
        <v>0.4403276737414694</v>
      </c>
      <c r="H53" s="20">
        <f t="shared" si="23"/>
        <v>6536695.376605345</v>
      </c>
      <c r="J53" s="8"/>
      <c r="N53" s="1"/>
    </row>
    <row r="54" spans="1:14" ht="12.75">
      <c r="A54" s="1" t="s">
        <v>10</v>
      </c>
      <c r="B54" s="6">
        <v>122</v>
      </c>
      <c r="C54" s="7">
        <f t="shared" si="20"/>
        <v>0.001361819927220771</v>
      </c>
      <c r="D54" s="6">
        <v>197</v>
      </c>
      <c r="E54" s="7">
        <f t="shared" si="21"/>
        <v>0.0011909151911207298</v>
      </c>
      <c r="F54" s="20">
        <v>3289289000</v>
      </c>
      <c r="G54" s="7">
        <f t="shared" si="22"/>
        <v>0.03845444194356566</v>
      </c>
      <c r="H54" s="20">
        <f t="shared" si="23"/>
        <v>16696898.47715736</v>
      </c>
      <c r="J54" s="8"/>
      <c r="N54" s="1"/>
    </row>
    <row r="55" spans="1:14" ht="12.75">
      <c r="A55" s="1" t="s">
        <v>11</v>
      </c>
      <c r="B55" s="6">
        <v>40</v>
      </c>
      <c r="C55" s="7">
        <f t="shared" si="20"/>
        <v>0.00044649833679369545</v>
      </c>
      <c r="D55" s="6">
        <v>61</v>
      </c>
      <c r="E55" s="7">
        <f t="shared" si="21"/>
        <v>0.00036876054141301787</v>
      </c>
      <c r="F55" s="20">
        <v>409544755</v>
      </c>
      <c r="G55" s="7">
        <f t="shared" si="22"/>
        <v>0.004787908573688515</v>
      </c>
      <c r="H55" s="20">
        <f t="shared" si="23"/>
        <v>6713848.442622951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89586</v>
      </c>
      <c r="C57" s="11">
        <f t="shared" si="24"/>
        <v>0.9999999999999999</v>
      </c>
      <c r="D57" s="10">
        <f t="shared" si="24"/>
        <v>165419</v>
      </c>
      <c r="E57" s="11">
        <f t="shared" si="24"/>
        <v>1</v>
      </c>
      <c r="F57" s="10">
        <f t="shared" si="24"/>
        <v>85537296441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sheetProtection/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zoomScalePageLayoutView="0" workbookViewId="0" topLeftCell="A1">
      <selection activeCell="A6" sqref="A6"/>
    </sheetView>
  </sheetViews>
  <sheetFormatPr defaultColWidth="10.660156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bfelser</cp:lastModifiedBy>
  <cp:lastPrinted>2001-02-08T21:22:29Z</cp:lastPrinted>
  <dcterms:created xsi:type="dcterms:W3CDTF">2000-09-06T18:30:25Z</dcterms:created>
  <dcterms:modified xsi:type="dcterms:W3CDTF">2016-08-03T15:40:07Z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