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bfelser\Documents\Solr Logs\Monthly Trade Summary June 2019\"/>
    </mc:Choice>
  </mc:AlternateContent>
  <xr:revisionPtr revIDLastSave="0" documentId="8_{342B479C-D165-4C24-8855-6FA28AAD9094}" xr6:coauthVersionLast="43" xr6:coauthVersionMax="43" xr10:uidLastSave="{00000000-0000-0000-0000-000000000000}"/>
  <bookViews>
    <workbookView xWindow="6480" yWindow="6645" windowWidth="21600" windowHeight="11505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H11" i="16"/>
  <c r="B13" i="16"/>
  <c r="C5" i="16" s="1"/>
  <c r="D13" i="16"/>
  <c r="E7" i="16" s="1"/>
  <c r="F13" i="16"/>
  <c r="G5" i="16" s="1"/>
  <c r="H16" i="16"/>
  <c r="H17" i="16"/>
  <c r="G18" i="16"/>
  <c r="H18" i="16"/>
  <c r="H19" i="16"/>
  <c r="H20" i="16"/>
  <c r="H21" i="16"/>
  <c r="H22" i="16"/>
  <c r="B24" i="16"/>
  <c r="C16" i="16" s="1"/>
  <c r="D24" i="16"/>
  <c r="E16" i="16" s="1"/>
  <c r="F24" i="16"/>
  <c r="G19" i="16" s="1"/>
  <c r="E27" i="16"/>
  <c r="H27" i="16"/>
  <c r="H28" i="16"/>
  <c r="H29" i="16"/>
  <c r="H30" i="16"/>
  <c r="E31" i="16"/>
  <c r="H31" i="16"/>
  <c r="H32" i="16"/>
  <c r="E33" i="16"/>
  <c r="H33" i="16"/>
  <c r="B35" i="16"/>
  <c r="C27" i="16" s="1"/>
  <c r="D35" i="16"/>
  <c r="E30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1" i="16" s="1"/>
  <c r="H49" i="16"/>
  <c r="H50" i="16"/>
  <c r="H51" i="16"/>
  <c r="H52" i="16"/>
  <c r="H53" i="16"/>
  <c r="H54" i="16"/>
  <c r="H55" i="16"/>
  <c r="B57" i="16"/>
  <c r="C51" i="16" s="1"/>
  <c r="D57" i="16"/>
  <c r="E51" i="16" s="1"/>
  <c r="F57" i="16"/>
  <c r="G49" i="16" s="1"/>
  <c r="C46" i="16" l="1"/>
  <c r="E29" i="16"/>
  <c r="G22" i="16"/>
  <c r="G17" i="16"/>
  <c r="G21" i="16"/>
  <c r="G9" i="16"/>
  <c r="G8" i="16"/>
  <c r="G11" i="16"/>
  <c r="G10" i="16"/>
  <c r="G44" i="16"/>
  <c r="G40" i="16"/>
  <c r="E54" i="16"/>
  <c r="E50" i="16"/>
  <c r="G43" i="16"/>
  <c r="G39" i="16"/>
  <c r="E53" i="16"/>
  <c r="E49" i="16"/>
  <c r="E32" i="16"/>
  <c r="E28" i="16"/>
  <c r="E35" i="16" s="1"/>
  <c r="E9" i="16"/>
  <c r="G6" i="16"/>
  <c r="E6" i="16"/>
  <c r="E8" i="16"/>
  <c r="E5" i="16"/>
  <c r="G42" i="16"/>
  <c r="G38" i="16"/>
  <c r="E52" i="16"/>
  <c r="E11" i="16"/>
  <c r="G20" i="16"/>
  <c r="G16" i="16"/>
  <c r="E55" i="16"/>
  <c r="H13" i="16"/>
  <c r="E10" i="16"/>
  <c r="G7" i="16"/>
  <c r="G13" i="16" s="1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3" i="16" s="1"/>
  <c r="C10" i="16"/>
  <c r="C9" i="16"/>
  <c r="C8" i="16"/>
  <c r="C7" i="16"/>
  <c r="C6" i="16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G33" i="16"/>
  <c r="G32" i="16"/>
  <c r="G31" i="16"/>
  <c r="G35" i="16" s="1"/>
  <c r="G30" i="16"/>
  <c r="G29" i="16"/>
  <c r="G28" i="16"/>
  <c r="C22" i="16"/>
  <c r="C21" i="16"/>
  <c r="C20" i="16"/>
  <c r="C24" i="16" s="1"/>
  <c r="C19" i="16"/>
  <c r="C18" i="16"/>
  <c r="C17" i="16"/>
  <c r="E57" i="16" l="1"/>
  <c r="C57" i="16"/>
  <c r="G46" i="16"/>
  <c r="G24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<sst xmlns="http://schemas.openxmlformats.org/spreadsheetml/2006/main" count="117" uniqueCount="50">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</sst>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95-49E2-968A-8CF99FF881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613618</c:v>
                </c:pt>
                <c:pt idx="1">
                  <c:v>92039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5-49E2-968A-8CF99FF881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7E5-49E9-A7BD-B171BCFA1F5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E5-49E9-A7BD-B171BCFA1F5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E5-49E9-A7BD-B171BCFA1F5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E5-49E9-A7BD-B171BCFA1F5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E5-49E9-A7BD-B171BCFA1F5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E5-49E9-A7BD-B171BCFA1F52}"/>
              </c:ext>
            </c:extLst>
          </c:dPt>
          <c:dLbls>
            <c:dLbl>
              <c:idx val="1"/>
              <c:layout>
                <c:manualLayout>
                  <c:x val="9.1760020533710893E-2"/>
                  <c:y val="-0.43567081534163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5-49E9-A7BD-B171BCFA1F52}"/>
                </c:ext>
              </c:extLst>
            </c:dLbl>
            <c:dLbl>
              <c:idx val="2"/>
              <c:layout>
                <c:manualLayout>
                  <c:x val="0.14865048808961973"/>
                  <c:y val="-0.242708322749978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E5-49E9-A7BD-B171BCFA1F52}"/>
                </c:ext>
              </c:extLst>
            </c:dLbl>
            <c:dLbl>
              <c:idx val="3"/>
              <c:layout>
                <c:manualLayout>
                  <c:x val="0.15042913799812879"/>
                  <c:y val="-8.47616628566590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E5-49E9-A7BD-B171BCFA1F52}"/>
                </c:ext>
              </c:extLst>
            </c:dLbl>
            <c:dLbl>
              <c:idx val="4"/>
              <c:layout>
                <c:manualLayout>
                  <c:x val="0.16732357982066121"/>
                  <c:y val="4.76081618829903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E5-49E9-A7BD-B171BCFA1F52}"/>
                </c:ext>
              </c:extLst>
            </c:dLbl>
            <c:dLbl>
              <c:idx val="5"/>
              <c:layout>
                <c:manualLayout>
                  <c:x val="0.14924132906099671"/>
                  <c:y val="0.17849496232325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E5-49E9-A7BD-B171BCFA1F52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E5-49E9-A7BD-B171BCFA1F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705657</c:v>
                </c:pt>
                <c:pt idx="1">
                  <c:v>11514</c:v>
                </c:pt>
                <c:pt idx="2">
                  <c:v>1120</c:v>
                </c:pt>
                <c:pt idx="3">
                  <c:v>2611</c:v>
                </c:pt>
                <c:pt idx="4">
                  <c:v>24844</c:v>
                </c:pt>
                <c:pt idx="5">
                  <c:v>1728</c:v>
                </c:pt>
                <c:pt idx="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E5-49E9-A7BD-B171BCFA1F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7E-4DED-BC15-1935BC99ECF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E-4DED-BC15-1935BC99ECF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7E-4DED-BC15-1935BC99ECF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E-4DED-BC15-1935BC99ECF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7E-4DED-BC15-1935BC99ECF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E-4DED-BC15-1935BC99ECF6}"/>
              </c:ext>
            </c:extLst>
          </c:dPt>
          <c:dLbls>
            <c:dLbl>
              <c:idx val="1"/>
              <c:layout>
                <c:manualLayout>
                  <c:x val="-0.12005613651605852"/>
                  <c:y val="4.95157190524685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E-4DED-BC15-1935BC99ECF6}"/>
                </c:ext>
              </c:extLst>
            </c:dLbl>
            <c:dLbl>
              <c:idx val="2"/>
              <c:layout>
                <c:manualLayout>
                  <c:x val="-8.1869230068638901E-2"/>
                  <c:y val="-4.10462256886658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E-4DED-BC15-1935BC99ECF6}"/>
                </c:ext>
              </c:extLst>
            </c:dLbl>
            <c:dLbl>
              <c:idx val="3"/>
              <c:layout>
                <c:manualLayout>
                  <c:x val="7.0258410127756118E-2"/>
                  <c:y val="-4.5446732407660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E-4DED-BC15-1935BC99ECF6}"/>
                </c:ext>
              </c:extLst>
            </c:dLbl>
            <c:dLbl>
              <c:idx val="4"/>
              <c:layout>
                <c:manualLayout>
                  <c:x val="6.2963478145673352E-2"/>
                  <c:y val="-6.28904509964645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E-4DED-BC15-1935BC99ECF6}"/>
                </c:ext>
              </c:extLst>
            </c:dLbl>
            <c:dLbl>
              <c:idx val="5"/>
              <c:layout>
                <c:manualLayout>
                  <c:x val="5.1205775934159647E-2"/>
                  <c:y val="-9.3558541775338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E-4DED-BC15-1935BC99ECF6}"/>
                </c:ext>
              </c:extLst>
            </c:dLbl>
            <c:dLbl>
              <c:idx val="6"/>
              <c:layout>
                <c:manualLayout>
                  <c:x val="7.4546478220190934E-3"/>
                  <c:y val="9.4618015019415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7E-4DED-BC15-1935BC99EC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137698233470</c:v>
                </c:pt>
                <c:pt idx="1">
                  <c:v>11847673229</c:v>
                </c:pt>
                <c:pt idx="2">
                  <c:v>1420706586</c:v>
                </c:pt>
                <c:pt idx="3">
                  <c:v>5080699000</c:v>
                </c:pt>
                <c:pt idx="4">
                  <c:v>84645268611</c:v>
                </c:pt>
                <c:pt idx="5">
                  <c:v>17085123000</c:v>
                </c:pt>
                <c:pt idx="6">
                  <c:v>342060000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7E-4DED-BC15-1935BC99EC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B4-4BBC-A8E4-67B5B80E962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96291268156</c:v>
                </c:pt>
                <c:pt idx="1">
                  <c:v>41406965314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4-4BBC-A8E4-67B5B80E96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195134.79419888134</c:v>
                </c:pt>
                <c:pt idx="1">
                  <c:v>127956.59621275314</c:v>
                </c:pt>
                <c:pt idx="2">
                  <c:v>240736.20479812339</c:v>
                </c:pt>
                <c:pt idx="3">
                  <c:v>248852.32484786745</c:v>
                </c:pt>
                <c:pt idx="4">
                  <c:v>227687.07775682147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8-4EDE-801E-568A290D29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9887223.958333334</c:v>
                </c:pt>
                <c:pt idx="1">
                  <c:v>6602515.384615385</c:v>
                </c:pt>
                <c:pt idx="2">
                  <c:v>10154440.55068836</c:v>
                </c:pt>
                <c:pt idx="3">
                  <c:v>10315531.944444444</c:v>
                </c:pt>
                <c:pt idx="4">
                  <c:v>8686265.8227848094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3-433E-8185-140A1D928C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1028979.7836546813</c:v>
                </c:pt>
                <c:pt idx="1">
                  <c:v>662597.4284164859</c:v>
                </c:pt>
                <c:pt idx="2">
                  <c:v>1144824.9590763603</c:v>
                </c:pt>
                <c:pt idx="3">
                  <c:v>1291357.1362327626</c:v>
                </c:pt>
                <c:pt idx="4">
                  <c:v>694864.12284783623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8-4D11-89A5-0CB3BCB28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1268488.0232142857</c:v>
                </c:pt>
                <c:pt idx="1">
                  <c:v>538770.19341563783</c:v>
                </c:pt>
                <c:pt idx="2">
                  <c:v>1470678.9384264539</c:v>
                </c:pt>
                <c:pt idx="3">
                  <c:v>1533652.90234375</c:v>
                </c:pt>
                <c:pt idx="4">
                  <c:v>1026972.4770642202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2-475D-A41A-F53AA0C0E5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1945882.4205285332</c:v>
                </c:pt>
                <c:pt idx="1">
                  <c:v>412182.69230769231</c:v>
                </c:pt>
                <c:pt idx="2">
                  <c:v>2327290.2917264467</c:v>
                </c:pt>
                <c:pt idx="3">
                  <c:v>3047600.1517450684</c:v>
                </c:pt>
                <c:pt idx="4">
                  <c:v>1099129.3661060801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3-41DF-B087-50ABED8DF1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3407070.8666478829</c:v>
                </c:pt>
                <c:pt idx="1">
                  <c:v>639626.57451471512</c:v>
                </c:pt>
                <c:pt idx="2">
                  <c:v>3815348.791316397</c:v>
                </c:pt>
                <c:pt idx="3">
                  <c:v>4051865.2296102489</c:v>
                </c:pt>
                <c:pt idx="4">
                  <c:v>3567237.0932235471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E-4A07-A5BC-8FB2F404D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94-4EE2-87BF-E24CCB05D2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94-4EE2-87BF-E24CCB05D2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94-4EE2-87BF-E24CCB05D2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94-4EE2-87BF-E24CCB05D2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494-4EE2-87BF-E24CCB05D2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94-4EE2-87BF-E24CCB05D22A}"/>
              </c:ext>
            </c:extLst>
          </c:dPt>
          <c:dLbls>
            <c:dLbl>
              <c:idx val="1"/>
              <c:layout>
                <c:manualLayout>
                  <c:x val="0.12071056575341331"/>
                  <c:y val="-0.43174544929456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94-4EE2-87BF-E24CCB05D22A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4-4EE2-87BF-E24CCB05D22A}"/>
                </c:ext>
              </c:extLst>
            </c:dLbl>
            <c:dLbl>
              <c:idx val="3"/>
              <c:layout>
                <c:manualLayout>
                  <c:x val="0.17109681479089561"/>
                  <c:y val="-0.131791487229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4-4EE2-87BF-E24CCB05D22A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4-4EE2-87BF-E24CCB05D22A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94-4EE2-87BF-E24CCB05D22A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94-4EE2-87BF-E24CCB05D2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128322</c:v>
                </c:pt>
                <c:pt idx="1">
                  <c:v>2384</c:v>
                </c:pt>
                <c:pt idx="2">
                  <c:v>278</c:v>
                </c:pt>
                <c:pt idx="3">
                  <c:v>359</c:v>
                </c:pt>
                <c:pt idx="4">
                  <c:v>2239</c:v>
                </c:pt>
                <c:pt idx="5">
                  <c:v>646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94-4EE2-87BF-E24CCB05D2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F7C2923-6EFB-432E-89F4-43DA889AF3F9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D5DC575-D8BA-4DFA-AEE0-E122F0DE2F7B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26C2B66-0F67-444F-8CAE-8C78A33A79F3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705,657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CD7FEE5-A20D-4FFB-A2B5-2E3A449C80A1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C44BC06-2DC6-4B68-8BB5-36D3365B17EF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B8EC1A1F-3681-49AB-9D92-24B0A4056F35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 $137.70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627DB04-AAB2-49E6-BC11-71434B47535A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1EFF49-1ED0-4335-B57D-3790FE48A15F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655E7C8-65DB-414F-90A9-3143721D92CA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71B33BB-72A4-4B77-B0BC-9E972801E5FC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134,287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5E486A-0A49-4EBA-8C1D-C5F68C7A3FC0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A70C782-0BF4-4595-B27A-FB0C878ED5CF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F980662-D6EF-4BEA-9540-3E1E61C2E5A5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747,591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CB713D6-B75E-4A48-81F7-9372D8799874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DD8E93D-57E3-46BD-86D5-E814206482F0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CF70298-CCDE-4AFC-BE30-B7DEA1491AC3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$258,119,763,896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A4" sqref="A4"/>
    </sheetView>
  </sheetViews>
  <sheetFormatPr defaultRowHeight="12.75" x14ac:dyDescent="0.2"/>
  <cols>
    <col min="1" max="16384" width="9.33203125" style="1"/>
  </cols>
  <sheetData>
    <row r="1" spans="1:13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sqref="A1:J1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6" t="s">
        <v>45</v>
      </c>
      <c r="B1" s="56"/>
      <c r="C1" s="56"/>
      <c r="D1" s="56"/>
      <c r="E1" s="56"/>
    </row>
    <row r="2" spans="1:7" ht="15.75" x14ac:dyDescent="0.25">
      <c r="A2" s="56" t="s">
        <v>49</v>
      </c>
      <c r="B2" s="56"/>
      <c r="C2" s="56"/>
      <c r="D2" s="56"/>
      <c r="E2" s="56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613618</v>
      </c>
      <c r="C6" s="7">
        <f>B6/B$9</f>
        <v>0.86956977681791581</v>
      </c>
      <c r="D6" s="14">
        <v>96291268156</v>
      </c>
      <c r="E6" s="7">
        <f>D6/D$9</f>
        <v>0.69929196424280027</v>
      </c>
    </row>
    <row r="7" spans="1:7" x14ac:dyDescent="0.2">
      <c r="A7" s="1" t="s">
        <v>30</v>
      </c>
      <c r="B7" s="6">
        <v>92039</v>
      </c>
      <c r="C7" s="7">
        <f>B7/B$9</f>
        <v>0.13043022318208422</v>
      </c>
      <c r="D7" s="14">
        <v>41406965314</v>
      </c>
      <c r="E7" s="7">
        <f>D7/D$9</f>
        <v>0.30070803575719973</v>
      </c>
    </row>
    <row r="9" spans="1:7" x14ac:dyDescent="0.2">
      <c r="A9" s="9" t="s">
        <v>12</v>
      </c>
      <c r="B9" s="10">
        <f>SUM(B6:B7)</f>
        <v>705657</v>
      </c>
      <c r="C9" s="29">
        <f>SUM(C6:C7)</f>
        <v>1</v>
      </c>
      <c r="D9" s="15">
        <f>SUM(D6:D7)</f>
        <v>137698233470</v>
      </c>
      <c r="E9" s="29">
        <f>SUM(E6:E7)</f>
        <v>1</v>
      </c>
      <c r="G9" s="54">
        <f>+D9/1000000000</f>
        <v>137.69823346999999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6" t="s">
        <v>48</v>
      </c>
      <c r="B1" s="56"/>
      <c r="C1" s="56"/>
      <c r="D1" s="56"/>
      <c r="E1" s="56"/>
      <c r="F1" s="56"/>
      <c r="G1" s="56"/>
      <c r="H1" s="56"/>
    </row>
    <row r="2" spans="1:14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5"/>
      <c r="J2" s="55"/>
      <c r="K2" s="55"/>
      <c r="L2" s="55"/>
      <c r="M2" s="55"/>
      <c r="N2" s="1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128322</v>
      </c>
      <c r="C5" s="7">
        <f>B5/B$13</f>
        <v>0.95558021252988001</v>
      </c>
      <c r="D5" s="6">
        <v>705657</v>
      </c>
      <c r="E5" s="7">
        <f>D5/D$13</f>
        <v>0.9439078319562435</v>
      </c>
      <c r="F5" s="14">
        <v>137698233470</v>
      </c>
      <c r="G5" s="7">
        <f>F5/F$13</f>
        <v>0.53346644748009497</v>
      </c>
      <c r="H5" s="14">
        <f>IF(D5=0,"-",+F5/D5)</f>
        <v>195134.79419888134</v>
      </c>
      <c r="I5" s="25"/>
    </row>
    <row r="6" spans="1:14" x14ac:dyDescent="0.2">
      <c r="A6" s="51" t="s">
        <v>6</v>
      </c>
      <c r="B6" s="6">
        <v>2384</v>
      </c>
      <c r="C6" s="7">
        <f t="shared" ref="C6:C11" si="0">B6/B$13</f>
        <v>1.7753021513623807E-2</v>
      </c>
      <c r="D6" s="6">
        <v>11514</v>
      </c>
      <c r="E6" s="7">
        <f t="shared" ref="E6:E11" si="1">D6/D$13</f>
        <v>1.5401469520098557E-2</v>
      </c>
      <c r="F6" s="14">
        <v>11847673229</v>
      </c>
      <c r="G6" s="7">
        <f t="shared" ref="G6:G11" si="2">F6/F$13</f>
        <v>4.5899907276273466E-2</v>
      </c>
      <c r="H6" s="14">
        <f t="shared" ref="H6:H11" si="3">IF(D6=0,"-",+F6/D6)</f>
        <v>1028979.7836546813</v>
      </c>
    </row>
    <row r="7" spans="1:14" x14ac:dyDescent="0.2">
      <c r="A7" s="51" t="s">
        <v>7</v>
      </c>
      <c r="B7" s="6">
        <v>278</v>
      </c>
      <c r="C7" s="7">
        <f t="shared" si="0"/>
        <v>2.0701929449611651E-3</v>
      </c>
      <c r="D7" s="6">
        <v>1120</v>
      </c>
      <c r="E7" s="7">
        <f t="shared" si="1"/>
        <v>1.4981453762819509E-3</v>
      </c>
      <c r="F7" s="14">
        <v>1420706586</v>
      </c>
      <c r="G7" s="7">
        <f t="shared" si="2"/>
        <v>5.5040596835987431E-3</v>
      </c>
      <c r="H7" s="14">
        <f t="shared" si="3"/>
        <v>1268488.0232142857</v>
      </c>
    </row>
    <row r="8" spans="1:14" x14ac:dyDescent="0.2">
      <c r="A8" s="51" t="s">
        <v>8</v>
      </c>
      <c r="B8" s="6">
        <v>359</v>
      </c>
      <c r="C8" s="7">
        <f t="shared" si="0"/>
        <v>2.6733786591404975E-3</v>
      </c>
      <c r="D8" s="6">
        <v>2611</v>
      </c>
      <c r="E8" s="7">
        <f t="shared" si="1"/>
        <v>3.4925514084572984E-3</v>
      </c>
      <c r="F8" s="14">
        <v>5080699000</v>
      </c>
      <c r="G8" s="7">
        <f t="shared" si="2"/>
        <v>1.9683494682131677E-2</v>
      </c>
      <c r="H8" s="14">
        <f t="shared" si="3"/>
        <v>1945882.4205285332</v>
      </c>
    </row>
    <row r="9" spans="1:14" x14ac:dyDescent="0.2">
      <c r="A9" s="51" t="s">
        <v>9</v>
      </c>
      <c r="B9" s="6">
        <v>2239</v>
      </c>
      <c r="C9" s="7">
        <f t="shared" si="0"/>
        <v>1.6673244617870678E-2</v>
      </c>
      <c r="D9" s="6">
        <v>24844</v>
      </c>
      <c r="E9" s="7">
        <f t="shared" si="1"/>
        <v>3.3232074757454273E-2</v>
      </c>
      <c r="F9" s="14">
        <v>84645268611</v>
      </c>
      <c r="G9" s="7">
        <f t="shared" si="2"/>
        <v>0.32793021089661595</v>
      </c>
      <c r="H9" s="14">
        <f t="shared" si="3"/>
        <v>3407070.8666478829</v>
      </c>
    </row>
    <row r="10" spans="1:14" x14ac:dyDescent="0.2">
      <c r="A10" s="51" t="s">
        <v>10</v>
      </c>
      <c r="B10" s="6">
        <v>646</v>
      </c>
      <c r="C10" s="7">
        <f t="shared" si="0"/>
        <v>4.8105922390104779E-3</v>
      </c>
      <c r="D10" s="6">
        <v>1728</v>
      </c>
      <c r="E10" s="7">
        <f t="shared" si="1"/>
        <v>2.31142429483501E-3</v>
      </c>
      <c r="F10" s="14">
        <v>17085123000</v>
      </c>
      <c r="G10" s="7">
        <f t="shared" si="2"/>
        <v>6.6190681186597669E-2</v>
      </c>
      <c r="H10" s="14">
        <f t="shared" si="3"/>
        <v>9887223.958333334</v>
      </c>
    </row>
    <row r="11" spans="1:14" x14ac:dyDescent="0.2">
      <c r="A11" s="51" t="s">
        <v>11</v>
      </c>
      <c r="B11" s="6">
        <v>59</v>
      </c>
      <c r="C11" s="7">
        <f t="shared" si="0"/>
        <v>4.3935749551334084E-4</v>
      </c>
      <c r="D11" s="6">
        <v>117</v>
      </c>
      <c r="E11" s="7">
        <f t="shared" si="1"/>
        <v>1.565026866294538E-4</v>
      </c>
      <c r="F11" s="14">
        <v>342060000</v>
      </c>
      <c r="G11" s="7">
        <f t="shared" si="2"/>
        <v>1.3251987946874952E-3</v>
      </c>
      <c r="H11" s="14">
        <f t="shared" si="3"/>
        <v>2923589.7435897435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134287</v>
      </c>
      <c r="C13" s="11">
        <f t="shared" si="4"/>
        <v>1</v>
      </c>
      <c r="D13" s="10">
        <f t="shared" si="4"/>
        <v>747591</v>
      </c>
      <c r="E13" s="12">
        <f t="shared" si="4"/>
        <v>1</v>
      </c>
      <c r="F13" s="15">
        <f t="shared" si="4"/>
        <v>258119763896</v>
      </c>
      <c r="G13" s="12">
        <f t="shared" si="4"/>
        <v>1</v>
      </c>
      <c r="H13" s="15">
        <f>F13/D13</f>
        <v>345268.68822123326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90835</v>
      </c>
      <c r="C16" s="7">
        <f t="shared" ref="C16:C22" si="5">B16/B$24</f>
        <v>0.97465583656126276</v>
      </c>
      <c r="D16" s="6">
        <v>285326</v>
      </c>
      <c r="E16" s="7">
        <f t="shared" ref="E16:E22" si="6">D16/D$24</f>
        <v>0.97648504262535207</v>
      </c>
      <c r="F16" s="20">
        <v>36509343771</v>
      </c>
      <c r="G16" s="7">
        <f t="shared" ref="G16:G22" si="7">F16/F$24</f>
        <v>0.87674130986983601</v>
      </c>
      <c r="H16" s="20">
        <f t="shared" ref="H16:H22" si="8">IF(D16=0,"-",+F16/D16)</f>
        <v>127956.59621275314</v>
      </c>
      <c r="J16" s="8"/>
      <c r="M16" s="1"/>
      <c r="N16" s="1"/>
    </row>
    <row r="17" spans="1:14" x14ac:dyDescent="0.2">
      <c r="A17" s="1" t="s">
        <v>6</v>
      </c>
      <c r="B17" s="6">
        <v>1186</v>
      </c>
      <c r="C17" s="7">
        <f t="shared" si="5"/>
        <v>1.2725731514962929E-2</v>
      </c>
      <c r="D17" s="6">
        <v>2766</v>
      </c>
      <c r="E17" s="7">
        <f t="shared" si="6"/>
        <v>9.4662162855881481E-3</v>
      </c>
      <c r="F17" s="20">
        <v>1832744487</v>
      </c>
      <c r="G17" s="7">
        <f t="shared" si="7"/>
        <v>4.4011823720190871E-2</v>
      </c>
      <c r="H17" s="20">
        <f t="shared" si="8"/>
        <v>662597.4284164859</v>
      </c>
      <c r="J17" s="8"/>
      <c r="M17" s="1"/>
      <c r="N17" s="1"/>
    </row>
    <row r="18" spans="1:14" x14ac:dyDescent="0.2">
      <c r="A18" s="1" t="s">
        <v>7</v>
      </c>
      <c r="B18" s="6">
        <v>109</v>
      </c>
      <c r="C18" s="7">
        <f t="shared" si="5"/>
        <v>1.1695655439552775E-3</v>
      </c>
      <c r="D18" s="6">
        <v>243</v>
      </c>
      <c r="E18" s="7">
        <f t="shared" si="6"/>
        <v>8.3163071489440342E-4</v>
      </c>
      <c r="F18" s="20">
        <v>130921157</v>
      </c>
      <c r="G18" s="7">
        <f t="shared" si="7"/>
        <v>3.1439619237700282E-3</v>
      </c>
      <c r="H18" s="20">
        <f t="shared" si="8"/>
        <v>538770.19341563783</v>
      </c>
      <c r="J18" s="8"/>
      <c r="M18" s="1"/>
      <c r="N18" s="1"/>
    </row>
    <row r="19" spans="1:14" x14ac:dyDescent="0.2">
      <c r="A19" s="1" t="s">
        <v>8</v>
      </c>
      <c r="B19" s="6">
        <v>198</v>
      </c>
      <c r="C19" s="7">
        <f t="shared" si="5"/>
        <v>2.1245319055334397E-3</v>
      </c>
      <c r="D19" s="6">
        <v>520</v>
      </c>
      <c r="E19" s="7">
        <f t="shared" si="6"/>
        <v>1.7796212829016039E-3</v>
      </c>
      <c r="F19" s="20">
        <v>214335000</v>
      </c>
      <c r="G19" s="7">
        <f t="shared" si="7"/>
        <v>5.1470754946906635E-3</v>
      </c>
      <c r="H19" s="20">
        <f t="shared" si="8"/>
        <v>412182.69230769231</v>
      </c>
      <c r="J19" s="8"/>
      <c r="M19" s="1"/>
      <c r="N19" s="1"/>
    </row>
    <row r="20" spans="1:14" x14ac:dyDescent="0.2">
      <c r="A20" s="1" t="s">
        <v>9</v>
      </c>
      <c r="B20" s="6">
        <v>782</v>
      </c>
      <c r="C20" s="7">
        <f t="shared" si="5"/>
        <v>8.3908280309452025E-3</v>
      </c>
      <c r="D20" s="6">
        <v>3194</v>
      </c>
      <c r="E20" s="7">
        <f t="shared" si="6"/>
        <v>1.0930981495361007E-2</v>
      </c>
      <c r="F20" s="20">
        <v>2042967279</v>
      </c>
      <c r="G20" s="7">
        <f t="shared" si="7"/>
        <v>4.9060147984210524E-2</v>
      </c>
      <c r="H20" s="20">
        <f t="shared" si="8"/>
        <v>639626.57451471512</v>
      </c>
      <c r="J20" s="8"/>
      <c r="M20" s="1"/>
      <c r="N20" s="1"/>
    </row>
    <row r="21" spans="1:14" x14ac:dyDescent="0.2">
      <c r="A21" s="1" t="s">
        <v>10</v>
      </c>
      <c r="B21" s="6">
        <v>78</v>
      </c>
      <c r="C21" s="7">
        <f t="shared" si="5"/>
        <v>8.3693681127074908E-4</v>
      </c>
      <c r="D21" s="6">
        <v>130</v>
      </c>
      <c r="E21" s="7">
        <f t="shared" si="6"/>
        <v>4.4490532072540099E-4</v>
      </c>
      <c r="F21" s="20">
        <v>858327000</v>
      </c>
      <c r="G21" s="7">
        <f t="shared" si="7"/>
        <v>2.0612003957036197E-2</v>
      </c>
      <c r="H21" s="20">
        <f t="shared" si="8"/>
        <v>6602515.384615385</v>
      </c>
      <c r="J21" s="8"/>
      <c r="M21" s="1"/>
      <c r="N21" s="1"/>
    </row>
    <row r="22" spans="1:14" x14ac:dyDescent="0.2">
      <c r="A22" s="1" t="s">
        <v>11</v>
      </c>
      <c r="B22" s="6">
        <v>9</v>
      </c>
      <c r="C22" s="7">
        <f t="shared" si="5"/>
        <v>9.6569632069701811E-5</v>
      </c>
      <c r="D22" s="6">
        <v>18</v>
      </c>
      <c r="E22" s="7">
        <f t="shared" si="6"/>
        <v>6.160227517736322E-5</v>
      </c>
      <c r="F22" s="20">
        <v>53455000</v>
      </c>
      <c r="G22" s="7">
        <f t="shared" si="7"/>
        <v>1.2836770502656562E-3</v>
      </c>
      <c r="H22" s="20">
        <f t="shared" si="8"/>
        <v>2969722.222222222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93197</v>
      </c>
      <c r="C24" s="11">
        <f t="shared" si="9"/>
        <v>1</v>
      </c>
      <c r="D24" s="10">
        <f t="shared" si="9"/>
        <v>292197</v>
      </c>
      <c r="E24" s="11">
        <f t="shared" si="9"/>
        <v>1</v>
      </c>
      <c r="F24" s="21">
        <f t="shared" si="9"/>
        <v>41642093694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126301</v>
      </c>
      <c r="C27" s="7">
        <f>B27/B$35</f>
        <v>0.95500257084959017</v>
      </c>
      <c r="D27" s="6">
        <v>420331</v>
      </c>
      <c r="E27" s="7">
        <f>D27/D$35</f>
        <v>0.9230051340158193</v>
      </c>
      <c r="F27" s="20">
        <v>101188889699</v>
      </c>
      <c r="G27" s="7">
        <f>F27/F$35</f>
        <v>0.46743338287306241</v>
      </c>
      <c r="H27" s="20">
        <f t="shared" ref="H27:H33" si="10">IF(D27=0,"-",+F27/D27)</f>
        <v>240736.20479812339</v>
      </c>
      <c r="J27" s="8"/>
    </row>
    <row r="28" spans="1:14" x14ac:dyDescent="0.2">
      <c r="A28" s="1" t="s">
        <v>6</v>
      </c>
      <c r="B28" s="6">
        <v>2371</v>
      </c>
      <c r="C28" s="7">
        <f t="shared" ref="C28:C33" si="11">B28/B$35</f>
        <v>1.7927895230317879E-2</v>
      </c>
      <c r="D28" s="6">
        <v>8748</v>
      </c>
      <c r="E28" s="7">
        <f t="shared" ref="E28:E33" si="12">D28/D$35</f>
        <v>1.9209739258751763E-2</v>
      </c>
      <c r="F28" s="20">
        <v>10014928742</v>
      </c>
      <c r="G28" s="7">
        <f t="shared" ref="G28:G33" si="13">F28/F$35</f>
        <v>4.6263102945698062E-2</v>
      </c>
      <c r="H28" s="20">
        <f t="shared" si="10"/>
        <v>1144824.9590763603</v>
      </c>
      <c r="J28" s="8"/>
    </row>
    <row r="29" spans="1:14" x14ac:dyDescent="0.2">
      <c r="A29" s="1" t="s">
        <v>7</v>
      </c>
      <c r="B29" s="6">
        <v>277</v>
      </c>
      <c r="C29" s="7">
        <f t="shared" si="11"/>
        <v>2.0944862837613044E-3</v>
      </c>
      <c r="D29" s="6">
        <v>877</v>
      </c>
      <c r="E29" s="7">
        <f t="shared" si="12"/>
        <v>1.9258049073988678E-3</v>
      </c>
      <c r="F29" s="20">
        <v>1289785429</v>
      </c>
      <c r="G29" s="7">
        <f t="shared" si="13"/>
        <v>5.9580529843862107E-3</v>
      </c>
      <c r="H29" s="20">
        <f t="shared" si="10"/>
        <v>1470678.9384264539</v>
      </c>
      <c r="J29" s="8"/>
    </row>
    <row r="30" spans="1:14" x14ac:dyDescent="0.2">
      <c r="A30" s="1" t="s">
        <v>8</v>
      </c>
      <c r="B30" s="6">
        <v>359</v>
      </c>
      <c r="C30" s="7">
        <f t="shared" si="11"/>
        <v>2.7145147143332426E-3</v>
      </c>
      <c r="D30" s="6">
        <v>2091</v>
      </c>
      <c r="E30" s="7">
        <f t="shared" si="12"/>
        <v>4.5916283481995807E-3</v>
      </c>
      <c r="F30" s="20">
        <v>4866364000</v>
      </c>
      <c r="G30" s="7">
        <f t="shared" si="13"/>
        <v>2.2479750430883197E-2</v>
      </c>
      <c r="H30" s="20">
        <f t="shared" si="10"/>
        <v>2327290.2917264467</v>
      </c>
      <c r="J30" s="8"/>
    </row>
    <row r="31" spans="1:14" x14ac:dyDescent="0.2">
      <c r="A31" s="1" t="s">
        <v>9</v>
      </c>
      <c r="B31" s="6">
        <v>2239</v>
      </c>
      <c r="C31" s="7">
        <f t="shared" si="11"/>
        <v>1.692980068354354E-2</v>
      </c>
      <c r="D31" s="6">
        <v>21650</v>
      </c>
      <c r="E31" s="7">
        <f t="shared" si="12"/>
        <v>4.7541249994510246E-2</v>
      </c>
      <c r="F31" s="20">
        <v>82602301332</v>
      </c>
      <c r="G31" s="7">
        <f t="shared" si="13"/>
        <v>0.3815742346770547</v>
      </c>
      <c r="H31" s="20">
        <f t="shared" si="10"/>
        <v>3815348.791316397</v>
      </c>
      <c r="J31" s="8"/>
    </row>
    <row r="32" spans="1:14" x14ac:dyDescent="0.2">
      <c r="A32" s="1" t="s">
        <v>10</v>
      </c>
      <c r="B32" s="6">
        <v>646</v>
      </c>
      <c r="C32" s="7">
        <f t="shared" si="11"/>
        <v>4.8846142213350274E-3</v>
      </c>
      <c r="D32" s="6">
        <v>1598</v>
      </c>
      <c r="E32" s="7">
        <f t="shared" si="12"/>
        <v>3.5090493067541514E-3</v>
      </c>
      <c r="F32" s="20">
        <v>16226796000</v>
      </c>
      <c r="G32" s="7">
        <f t="shared" si="13"/>
        <v>7.4958290085339635E-2</v>
      </c>
      <c r="H32" s="20">
        <f t="shared" si="10"/>
        <v>10154440.55068836</v>
      </c>
      <c r="J32" s="8"/>
    </row>
    <row r="33" spans="1:14" x14ac:dyDescent="0.2">
      <c r="A33" s="1" t="s">
        <v>11</v>
      </c>
      <c r="B33" s="6">
        <v>59</v>
      </c>
      <c r="C33" s="7">
        <f t="shared" si="11"/>
        <v>4.4611801711883376E-4</v>
      </c>
      <c r="D33" s="6">
        <v>99</v>
      </c>
      <c r="E33" s="7">
        <f t="shared" si="12"/>
        <v>2.1739416856612076E-4</v>
      </c>
      <c r="F33" s="20">
        <v>288605000</v>
      </c>
      <c r="G33" s="7">
        <f t="shared" si="13"/>
        <v>1.3331860035757795E-3</v>
      </c>
      <c r="H33" s="20">
        <f t="shared" si="10"/>
        <v>2915202.0202020202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132252</v>
      </c>
      <c r="C35" s="11">
        <f t="shared" si="14"/>
        <v>1</v>
      </c>
      <c r="D35" s="10">
        <f t="shared" si="14"/>
        <v>455394</v>
      </c>
      <c r="E35" s="11">
        <f t="shared" si="14"/>
        <v>1</v>
      </c>
      <c r="F35" s="21">
        <f t="shared" si="14"/>
        <v>216477670202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107536</v>
      </c>
      <c r="C38" s="7">
        <f t="shared" ref="C38:C44" si="15">B38/B$46</f>
        <v>0.95168812779326517</v>
      </c>
      <c r="D38" s="6">
        <v>259149</v>
      </c>
      <c r="E38" s="7">
        <f t="shared" ref="E38:E44" si="16">D38/D$46</f>
        <v>0.9241195601009885</v>
      </c>
      <c r="F38" s="20">
        <v>64489831132</v>
      </c>
      <c r="G38" s="7">
        <f t="shared" ref="G38:G44" si="17">F38/F$46</f>
        <v>0.46660633130930751</v>
      </c>
      <c r="H38" s="20">
        <f t="shared" ref="H38:H44" si="18">IF(D38=0,"-",+F38/D38)</f>
        <v>248852.32484786745</v>
      </c>
      <c r="J38" s="8"/>
      <c r="N38" s="1"/>
    </row>
    <row r="39" spans="1:14" x14ac:dyDescent="0.2">
      <c r="A39" s="1" t="s">
        <v>6</v>
      </c>
      <c r="B39" s="6">
        <v>2137</v>
      </c>
      <c r="C39" s="7">
        <f t="shared" si="15"/>
        <v>1.891234125403779E-2</v>
      </c>
      <c r="D39" s="6">
        <v>6599</v>
      </c>
      <c r="E39" s="7">
        <f t="shared" si="16"/>
        <v>2.3531886972770193E-2</v>
      </c>
      <c r="F39" s="20">
        <v>8521665742</v>
      </c>
      <c r="G39" s="7">
        <f t="shared" si="17"/>
        <v>6.1657211977808962E-2</v>
      </c>
      <c r="H39" s="20">
        <f t="shared" si="18"/>
        <v>1291357.1362327626</v>
      </c>
      <c r="J39" s="8"/>
      <c r="N39" s="1"/>
    </row>
    <row r="40" spans="1:14" x14ac:dyDescent="0.2">
      <c r="A40" s="1" t="s">
        <v>7</v>
      </c>
      <c r="B40" s="6">
        <v>257</v>
      </c>
      <c r="C40" s="7">
        <f t="shared" si="15"/>
        <v>2.2744369219876988E-3</v>
      </c>
      <c r="D40" s="6">
        <v>768</v>
      </c>
      <c r="E40" s="7">
        <f t="shared" si="16"/>
        <v>2.738670888784287E-3</v>
      </c>
      <c r="F40" s="20">
        <v>1177845429</v>
      </c>
      <c r="G40" s="7">
        <f t="shared" si="17"/>
        <v>8.5221208495678564E-3</v>
      </c>
      <c r="H40" s="20">
        <f t="shared" si="18"/>
        <v>1533652.90234375</v>
      </c>
      <c r="J40" s="8"/>
      <c r="N40" s="1"/>
    </row>
    <row r="41" spans="1:14" x14ac:dyDescent="0.2">
      <c r="A41" s="1" t="s">
        <v>8</v>
      </c>
      <c r="B41" s="6">
        <v>337</v>
      </c>
      <c r="C41" s="7">
        <f t="shared" si="15"/>
        <v>2.9824328510111068E-3</v>
      </c>
      <c r="D41" s="6">
        <v>1318</v>
      </c>
      <c r="E41" s="7">
        <f t="shared" si="16"/>
        <v>4.6999586346584505E-3</v>
      </c>
      <c r="F41" s="20">
        <v>4016737000</v>
      </c>
      <c r="G41" s="7">
        <f t="shared" si="17"/>
        <v>2.9062487565956027E-2</v>
      </c>
      <c r="H41" s="20">
        <f t="shared" si="18"/>
        <v>3047600.1517450684</v>
      </c>
      <c r="J41" s="8"/>
      <c r="N41" s="1"/>
    </row>
    <row r="42" spans="1:14" x14ac:dyDescent="0.2">
      <c r="A42" s="1" t="s">
        <v>9</v>
      </c>
      <c r="B42" s="6">
        <v>2031</v>
      </c>
      <c r="C42" s="7">
        <f t="shared" si="15"/>
        <v>1.7974246648081775E-2</v>
      </c>
      <c r="D42" s="6">
        <v>11084</v>
      </c>
      <c r="E42" s="7">
        <f t="shared" si="16"/>
        <v>3.9525297045944055E-2</v>
      </c>
      <c r="F42" s="20">
        <v>44910874205</v>
      </c>
      <c r="G42" s="7">
        <f t="shared" si="17"/>
        <v>0.32494577642475164</v>
      </c>
      <c r="H42" s="20">
        <f t="shared" si="18"/>
        <v>4051865.2296102489</v>
      </c>
      <c r="J42" s="8"/>
      <c r="N42" s="1"/>
    </row>
    <row r="43" spans="1:14" x14ac:dyDescent="0.2">
      <c r="A43" s="1" t="s">
        <v>10</v>
      </c>
      <c r="B43" s="6">
        <v>643</v>
      </c>
      <c r="C43" s="7">
        <f t="shared" si="15"/>
        <v>5.6905172795256431E-3</v>
      </c>
      <c r="D43" s="6">
        <v>1440</v>
      </c>
      <c r="E43" s="7">
        <f t="shared" si="16"/>
        <v>5.1350079164705379E-3</v>
      </c>
      <c r="F43" s="20">
        <v>14854366000</v>
      </c>
      <c r="G43" s="7">
        <f t="shared" si="17"/>
        <v>0.10747649825596248</v>
      </c>
      <c r="H43" s="20">
        <f t="shared" si="18"/>
        <v>10315531.944444444</v>
      </c>
      <c r="J43" s="8"/>
      <c r="N43" s="1"/>
    </row>
    <row r="44" spans="1:14" x14ac:dyDescent="0.2">
      <c r="A44" s="1" t="s">
        <v>11</v>
      </c>
      <c r="B44" s="6">
        <v>54</v>
      </c>
      <c r="C44" s="7">
        <f t="shared" si="15"/>
        <v>4.7789725209080046E-4</v>
      </c>
      <c r="D44" s="6">
        <v>70</v>
      </c>
      <c r="E44" s="7">
        <f t="shared" si="16"/>
        <v>2.496184403839845E-4</v>
      </c>
      <c r="F44" s="20">
        <v>239045000</v>
      </c>
      <c r="G44" s="7">
        <f t="shared" si="17"/>
        <v>1.7295736166455405E-3</v>
      </c>
      <c r="H44" s="20">
        <f t="shared" si="18"/>
        <v>3414928.5714285714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112995</v>
      </c>
      <c r="C46" s="11">
        <f t="shared" si="19"/>
        <v>0.99999999999999989</v>
      </c>
      <c r="D46" s="10">
        <f t="shared" si="19"/>
        <v>280428</v>
      </c>
      <c r="E46" s="11">
        <f t="shared" si="19"/>
        <v>1.0000000000000002</v>
      </c>
      <c r="F46" s="10">
        <f t="shared" si="19"/>
        <v>138210364508</v>
      </c>
      <c r="G46" s="11">
        <f t="shared" si="19"/>
        <v>0.99999999999999989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92361</v>
      </c>
      <c r="C49" s="7">
        <f t="shared" ref="C49:C55" si="20">B49/B$57</f>
        <v>0.96332801401796053</v>
      </c>
      <c r="D49" s="6">
        <v>161182</v>
      </c>
      <c r="E49" s="7">
        <f t="shared" ref="E49:E55" si="21">D49/D$57</f>
        <v>0.92121897968748212</v>
      </c>
      <c r="F49" s="20">
        <v>36699058567</v>
      </c>
      <c r="G49" s="7">
        <f t="shared" ref="G49:G55" si="22">F49/F$57</f>
        <v>0.46889385346266449</v>
      </c>
      <c r="H49" s="20">
        <f t="shared" ref="H49:H55" si="23">IF(D49=0,"-",+F49/D49)</f>
        <v>227687.07775682147</v>
      </c>
      <c r="J49" s="8"/>
      <c r="N49" s="1"/>
    </row>
    <row r="50" spans="1:14" x14ac:dyDescent="0.2">
      <c r="A50" s="1" t="s">
        <v>6</v>
      </c>
      <c r="B50" s="6">
        <v>1037</v>
      </c>
      <c r="C50" s="7">
        <f t="shared" si="20"/>
        <v>1.0815941258070236E-2</v>
      </c>
      <c r="D50" s="6">
        <v>2149</v>
      </c>
      <c r="E50" s="7">
        <f t="shared" si="21"/>
        <v>1.2282386292193912E-2</v>
      </c>
      <c r="F50" s="20">
        <v>1493263000</v>
      </c>
      <c r="G50" s="7">
        <f t="shared" si="22"/>
        <v>1.9079013730690798E-2</v>
      </c>
      <c r="H50" s="20">
        <f t="shared" si="23"/>
        <v>694864.12284783623</v>
      </c>
      <c r="J50" s="8"/>
      <c r="N50" s="1"/>
    </row>
    <row r="51" spans="1:14" x14ac:dyDescent="0.2">
      <c r="A51" s="1" t="s">
        <v>7</v>
      </c>
      <c r="B51" s="6">
        <v>60</v>
      </c>
      <c r="C51" s="7">
        <f t="shared" si="20"/>
        <v>6.2580180856722678E-4</v>
      </c>
      <c r="D51" s="6">
        <v>109</v>
      </c>
      <c r="E51" s="7">
        <f t="shared" si="21"/>
        <v>6.2297817861756003E-4</v>
      </c>
      <c r="F51" s="20">
        <v>111940000</v>
      </c>
      <c r="G51" s="7">
        <f t="shared" si="22"/>
        <v>1.4302268234152509E-3</v>
      </c>
      <c r="H51" s="20">
        <f t="shared" si="23"/>
        <v>1026972.4770642202</v>
      </c>
      <c r="J51" s="8"/>
      <c r="N51" s="1"/>
    </row>
    <row r="52" spans="1:14" x14ac:dyDescent="0.2">
      <c r="A52" s="1" t="s">
        <v>8</v>
      </c>
      <c r="B52" s="6">
        <v>316</v>
      </c>
      <c r="C52" s="7">
        <f t="shared" si="20"/>
        <v>3.2958895251207275E-3</v>
      </c>
      <c r="D52" s="6">
        <v>773</v>
      </c>
      <c r="E52" s="7">
        <f t="shared" si="21"/>
        <v>4.4180012116639801E-3</v>
      </c>
      <c r="F52" s="20">
        <v>849627000</v>
      </c>
      <c r="G52" s="7">
        <f t="shared" si="22"/>
        <v>1.085545225386662E-2</v>
      </c>
      <c r="H52" s="20">
        <f t="shared" si="23"/>
        <v>1099129.3661060801</v>
      </c>
      <c r="J52" s="8"/>
      <c r="N52" s="1"/>
    </row>
    <row r="53" spans="1:14" x14ac:dyDescent="0.2">
      <c r="A53" s="1" t="s">
        <v>9</v>
      </c>
      <c r="B53" s="6">
        <v>1993</v>
      </c>
      <c r="C53" s="7">
        <f t="shared" si="20"/>
        <v>2.0787050074574716E-2</v>
      </c>
      <c r="D53" s="6">
        <v>10566</v>
      </c>
      <c r="E53" s="7">
        <f t="shared" si="21"/>
        <v>6.0388875552964578E-2</v>
      </c>
      <c r="F53" s="20">
        <v>37691427127</v>
      </c>
      <c r="G53" s="7">
        <f t="shared" si="22"/>
        <v>0.48157307566407564</v>
      </c>
      <c r="H53" s="20">
        <f t="shared" si="23"/>
        <v>3567237.0932235471</v>
      </c>
      <c r="J53" s="8"/>
      <c r="N53" s="1"/>
    </row>
    <row r="54" spans="1:14" x14ac:dyDescent="0.2">
      <c r="A54" s="1" t="s">
        <v>10</v>
      </c>
      <c r="B54" s="6">
        <v>86</v>
      </c>
      <c r="C54" s="7">
        <f t="shared" si="20"/>
        <v>8.9698259227969171E-4</v>
      </c>
      <c r="D54" s="6">
        <v>158</v>
      </c>
      <c r="E54" s="7">
        <f t="shared" si="21"/>
        <v>9.0303258918875671E-4</v>
      </c>
      <c r="F54" s="20">
        <v>1372430000</v>
      </c>
      <c r="G54" s="7">
        <f t="shared" si="22"/>
        <v>1.7535163473823414E-2</v>
      </c>
      <c r="H54" s="20">
        <f t="shared" si="23"/>
        <v>8686265.8227848094</v>
      </c>
      <c r="J54" s="8"/>
      <c r="N54" s="1"/>
    </row>
    <row r="55" spans="1:14" x14ac:dyDescent="0.2">
      <c r="A55" s="1" t="s">
        <v>11</v>
      </c>
      <c r="B55" s="6">
        <v>24</v>
      </c>
      <c r="C55" s="7">
        <f t="shared" si="20"/>
        <v>2.5032072342689071E-4</v>
      </c>
      <c r="D55" s="6">
        <v>29</v>
      </c>
      <c r="E55" s="7">
        <f t="shared" si="21"/>
        <v>1.6574648788907558E-4</v>
      </c>
      <c r="F55" s="20">
        <v>49560000</v>
      </c>
      <c r="G55" s="7">
        <f t="shared" si="22"/>
        <v>6.3321459146381846E-4</v>
      </c>
      <c r="H55" s="20">
        <f t="shared" si="23"/>
        <v>1708965.5172413792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95877</v>
      </c>
      <c r="C57" s="11">
        <f t="shared" si="24"/>
        <v>1</v>
      </c>
      <c r="D57" s="10">
        <f t="shared" si="24"/>
        <v>174966</v>
      </c>
      <c r="E57" s="11">
        <f t="shared" si="24"/>
        <v>1</v>
      </c>
      <c r="F57" s="10">
        <f t="shared" si="24"/>
        <v>78267305694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Benjamin Felser</cp:lastModifiedBy>
  <cp:lastPrinted>2001-02-08T21:22:29Z</cp:lastPrinted>
  <dcterms:created xsi:type="dcterms:W3CDTF">2000-09-06T18:30:25Z</dcterms:created>
  <dcterms:modified xsi:type="dcterms:W3CDTF">2019-08-05T15:09:57Z</dcterms:modified>
</cp:coreProperties>
</file>