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<sst xmlns="http://schemas.openxmlformats.org/spreadsheetml/2006/main" count="117" uniqueCount="50">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</sst>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.7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5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633146</c:v>
                </c:pt>
                <c:pt idx="1">
                  <c:v>174924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808070</c:v>
                </c:pt>
                <c:pt idx="1">
                  <c:v>4787</c:v>
                </c:pt>
                <c:pt idx="2">
                  <c:v>724</c:v>
                </c:pt>
                <c:pt idx="3">
                  <c:v>1330</c:v>
                </c:pt>
                <c:pt idx="4">
                  <c:v>11755</c:v>
                </c:pt>
                <c:pt idx="5">
                  <c:v>838</c:v>
                </c:pt>
                <c:pt idx="6">
                  <c:v>250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135489956603</c:v>
                </c:pt>
                <c:pt idx="1">
                  <c:v>3665851755</c:v>
                </c:pt>
                <c:pt idx="2">
                  <c:v>834262046</c:v>
                </c:pt>
                <c:pt idx="3">
                  <c:v>1720523648</c:v>
                </c:pt>
                <c:pt idx="4">
                  <c:v>80075228000</c:v>
                </c:pt>
                <c:pt idx="5">
                  <c:v>14482160000</c:v>
                </c:pt>
                <c:pt idx="6">
                  <c:v>777914191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86544159737</c:v>
                </c:pt>
                <c:pt idx="1">
                  <c:v>48945796866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25"/>
          <c:w val="0.961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167671.06389669213</c:v>
                </c:pt>
                <c:pt idx="1">
                  <c:v>133818.42100857513</c:v>
                </c:pt>
                <c:pt idx="2">
                  <c:v>188545.12093555505</c:v>
                </c:pt>
                <c:pt idx="3">
                  <c:v>189644.44947631782</c:v>
                </c:pt>
                <c:pt idx="4">
                  <c:v>186271.44644961698</c:v>
                </c:pt>
              </c:numCache>
            </c:numRef>
          </c:val>
        </c:ser>
        <c:axId val="56166798"/>
        <c:axId val="35739135"/>
      </c:barChart>
      <c:cat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166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195"/>
          <c:w val="0.989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17281813.8424821</c:v>
                </c:pt>
                <c:pt idx="1">
                  <c:v>13841875</c:v>
                </c:pt>
                <c:pt idx="2">
                  <c:v>17314969.879518073</c:v>
                </c:pt>
                <c:pt idx="3">
                  <c:v>17027059.639389735</c:v>
                </c:pt>
                <c:pt idx="4">
                  <c:v>19219403.66972477</c:v>
                </c:pt>
              </c:numCache>
            </c:numRef>
          </c:val>
        </c:ser>
        <c:axId val="53216760"/>
        <c:axId val="9188793"/>
      </c:barChart>
      <c:catAx>
        <c:axId val="5321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216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7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765793.1387090036</c:v>
                </c:pt>
                <c:pt idx="1">
                  <c:v>411296.05092966853</c:v>
                </c:pt>
                <c:pt idx="2">
                  <c:v>889317.8985915493</c:v>
                </c:pt>
                <c:pt idx="3">
                  <c:v>896675.52481556</c:v>
                </c:pt>
                <c:pt idx="4">
                  <c:v>850690.360915493</c:v>
                </c:pt>
              </c:numCache>
            </c:numRef>
          </c:val>
        </c:ser>
        <c:axId val="15590274"/>
        <c:axId val="6094739"/>
      </c:barChart>
      <c:catAx>
        <c:axId val="15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590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1152295.6436464088</c:v>
                </c:pt>
                <c:pt idx="1">
                  <c:v>367064.51612903224</c:v>
                </c:pt>
                <c:pt idx="2">
                  <c:v>1366198.6748681897</c:v>
                </c:pt>
                <c:pt idx="3">
                  <c:v>1264663.654275093</c:v>
                </c:pt>
                <c:pt idx="4">
                  <c:v>3128322.580645161</c:v>
                </c:pt>
              </c:numCache>
            </c:numRef>
          </c:val>
        </c:ser>
        <c:axId val="54852652"/>
        <c:axId val="23911821"/>
      </c:barChart>
      <c:catAx>
        <c:axId val="548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85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1293626.8030075189</c:v>
                </c:pt>
                <c:pt idx="1">
                  <c:v>434790.4556213018</c:v>
                </c:pt>
                <c:pt idx="2">
                  <c:v>1586254.510080645</c:v>
                </c:pt>
                <c:pt idx="3">
                  <c:v>2106447.845360825</c:v>
                </c:pt>
                <c:pt idx="4">
                  <c:v>457783.9840255591</c:v>
                </c:pt>
              </c:numCache>
            </c:numRef>
          </c:val>
        </c:ser>
        <c:axId val="13879798"/>
        <c:axId val="57809319"/>
      </c:barChart>
      <c:catAx>
        <c:axId val="13879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809319"/>
        <c:crosses val="autoZero"/>
        <c:auto val="1"/>
        <c:lblOffset val="100"/>
        <c:tickLblSkip val="1"/>
        <c:noMultiLvlLbl val="0"/>
      </c:catAx>
      <c:valAx>
        <c:axId val="57809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879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6812014.2917907275</c:v>
                </c:pt>
                <c:pt idx="1">
                  <c:v>3929182.698961938</c:v>
                </c:pt>
                <c:pt idx="2">
                  <c:v>7216058.098933075</c:v>
                </c:pt>
                <c:pt idx="3">
                  <c:v>7738587.48403576</c:v>
                </c:pt>
                <c:pt idx="4">
                  <c:v>6622978.049285566</c:v>
                </c:pt>
              </c:numCache>
            </c:numRef>
          </c:val>
        </c:ser>
        <c:axId val="50521824"/>
        <c:axId val="52043233"/>
      </c:barChart>
      <c:catAx>
        <c:axId val="50521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521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113244</c:v>
                </c:pt>
                <c:pt idx="1">
                  <c:v>1743</c:v>
                </c:pt>
                <c:pt idx="2">
                  <c:v>354</c:v>
                </c:pt>
                <c:pt idx="3">
                  <c:v>177</c:v>
                </c:pt>
                <c:pt idx="4">
                  <c:v>2103</c:v>
                </c:pt>
                <c:pt idx="5">
                  <c:v>577</c:v>
                </c:pt>
                <c:pt idx="6">
                  <c:v>91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0.2915</cdr:y>
    </cdr:from>
    <cdr:to>
      <cdr:x>0.45975</cdr:x>
      <cdr:y>0.2915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09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0.42375</cdr:x>
      <cdr:y>0.0105</cdr:y>
    </cdr:from>
    <cdr:to>
      <cdr:x>0.54875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d4e5003c-898a-4442-a848-b58d71676f98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808,070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4f64cfbc-102d-47c5-9fac-4a2410b8979e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$135.49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0.06025</cdr:y>
    </cdr:from>
    <cdr:to>
      <cdr:x>0.451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-0.01775</cdr:y>
    </cdr:from>
    <cdr:to>
      <cdr:x>0.62825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c1dbb5f3-ff38-477c-b3c3-5dc574c618e0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118,289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</cdr:y>
    </cdr:from>
    <cdr:to>
      <cdr:x>0.451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c10a1276-f121-48b7-b5b2-f08944f65ebc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827,754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295766d7-0068-4b35-af39-b5bc4d01d24e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$237,045,896,243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633146</v>
      </c>
      <c r="C6" s="7">
        <f>B6/B$9</f>
        <v>0.7835286546957566</v>
      </c>
      <c r="D6" s="14">
        <v>86544159737</v>
      </c>
      <c r="E6" s="7">
        <f>D6/D$9</f>
        <v>0.6387496306503633</v>
      </c>
    </row>
    <row r="7" spans="1:5" ht="12.75">
      <c r="A7" s="1" t="s">
        <v>30</v>
      </c>
      <c r="B7" s="6">
        <v>174924</v>
      </c>
      <c r="C7" s="7">
        <f>B7/B$9</f>
        <v>0.21647134530424345</v>
      </c>
      <c r="D7" s="14">
        <v>48945796866</v>
      </c>
      <c r="E7" s="7">
        <f>D7/D$9</f>
        <v>0.3612503693496367</v>
      </c>
    </row>
    <row r="9" spans="1:7" ht="12.75">
      <c r="A9" s="9" t="s">
        <v>12</v>
      </c>
      <c r="B9" s="10">
        <f>SUM(B6:B7)</f>
        <v>808070</v>
      </c>
      <c r="C9" s="29">
        <f>SUM(C6:C7)</f>
        <v>1</v>
      </c>
      <c r="D9" s="15">
        <f>SUM(D6:D7)</f>
        <v>135489956603</v>
      </c>
      <c r="E9" s="29">
        <f>SUM(E6:E7)</f>
        <v>1</v>
      </c>
      <c r="G9" s="54">
        <f>+D9/1000000000</f>
        <v>135.489956603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113244</v>
      </c>
      <c r="C5" s="7">
        <f>B5/B$13</f>
        <v>0.957350218532577</v>
      </c>
      <c r="D5" s="6">
        <v>808070</v>
      </c>
      <c r="E5" s="7">
        <f>D5/D$13</f>
        <v>0.9762199880640867</v>
      </c>
      <c r="F5" s="14">
        <v>135489956603</v>
      </c>
      <c r="G5" s="7">
        <f>F5/F$13</f>
        <v>0.5715768918610884</v>
      </c>
      <c r="H5" s="14">
        <f>IF(D5=0,"-",+F5/D5)</f>
        <v>167671.06389669213</v>
      </c>
      <c r="I5" s="25"/>
    </row>
    <row r="6" spans="1:8" ht="12.75">
      <c r="A6" s="51" t="s">
        <v>6</v>
      </c>
      <c r="B6" s="6">
        <v>1743</v>
      </c>
      <c r="C6" s="7">
        <f aca="true" t="shared" si="0" ref="C6:C11">B6/B$13</f>
        <v>0.014735097938100752</v>
      </c>
      <c r="D6" s="6">
        <v>4787</v>
      </c>
      <c r="E6" s="7">
        <f aca="true" t="shared" si="1" ref="E6:E11">D6/D$13</f>
        <v>0.005783119139261181</v>
      </c>
      <c r="F6" s="14">
        <v>3665851755</v>
      </c>
      <c r="G6" s="7">
        <f aca="true" t="shared" si="2" ref="G6:G11">F6/F$13</f>
        <v>0.015464734100446395</v>
      </c>
      <c r="H6" s="14">
        <f aca="true" t="shared" si="3" ref="H6:H11">IF(D6=0,"-",+F6/D6)</f>
        <v>765793.1387090036</v>
      </c>
    </row>
    <row r="7" spans="1:8" ht="12.75">
      <c r="A7" s="51" t="s">
        <v>7</v>
      </c>
      <c r="B7" s="6">
        <v>354</v>
      </c>
      <c r="C7" s="7">
        <f t="shared" si="0"/>
        <v>0.0029926704934524766</v>
      </c>
      <c r="D7" s="6">
        <v>724</v>
      </c>
      <c r="E7" s="7">
        <f t="shared" si="1"/>
        <v>0.0008746559968299761</v>
      </c>
      <c r="F7" s="14">
        <v>834262046</v>
      </c>
      <c r="G7" s="7">
        <f t="shared" si="2"/>
        <v>0.003519411469350151</v>
      </c>
      <c r="H7" s="14">
        <f t="shared" si="3"/>
        <v>1152295.6436464088</v>
      </c>
    </row>
    <row r="8" spans="1:8" ht="12.75">
      <c r="A8" s="51" t="s">
        <v>8</v>
      </c>
      <c r="B8" s="6">
        <v>177</v>
      </c>
      <c r="C8" s="7">
        <f t="shared" si="0"/>
        <v>0.0014963352467262383</v>
      </c>
      <c r="D8" s="6">
        <v>1330</v>
      </c>
      <c r="E8" s="7">
        <f t="shared" si="1"/>
        <v>0.001606757563237387</v>
      </c>
      <c r="F8" s="14">
        <v>1720523648</v>
      </c>
      <c r="G8" s="7">
        <f t="shared" si="2"/>
        <v>0.007258187866860434</v>
      </c>
      <c r="H8" s="14">
        <f t="shared" si="3"/>
        <v>1293626.8030075189</v>
      </c>
    </row>
    <row r="9" spans="1:8" ht="12.75">
      <c r="A9" s="51" t="s">
        <v>9</v>
      </c>
      <c r="B9" s="6">
        <v>2103</v>
      </c>
      <c r="C9" s="7">
        <f t="shared" si="0"/>
        <v>0.017778491660255816</v>
      </c>
      <c r="D9" s="6">
        <v>11755</v>
      </c>
      <c r="E9" s="7">
        <f t="shared" si="1"/>
        <v>0.014201079064552995</v>
      </c>
      <c r="F9" s="14">
        <v>80075228000</v>
      </c>
      <c r="G9" s="7">
        <f t="shared" si="2"/>
        <v>0.33780474274869304</v>
      </c>
      <c r="H9" s="14">
        <f t="shared" si="3"/>
        <v>6812014.2917907275</v>
      </c>
    </row>
    <row r="10" spans="1:8" ht="12.75">
      <c r="A10" s="51" t="s">
        <v>10</v>
      </c>
      <c r="B10" s="6">
        <v>577</v>
      </c>
      <c r="C10" s="7">
        <f t="shared" si="0"/>
        <v>0.004877883826898528</v>
      </c>
      <c r="D10" s="6">
        <v>838</v>
      </c>
      <c r="E10" s="7">
        <f t="shared" si="1"/>
        <v>0.001012378073678895</v>
      </c>
      <c r="F10" s="14">
        <v>14482160000</v>
      </c>
      <c r="G10" s="7">
        <f t="shared" si="2"/>
        <v>0.061094329113186074</v>
      </c>
      <c r="H10" s="14">
        <f t="shared" si="3"/>
        <v>17281813.8424821</v>
      </c>
    </row>
    <row r="11" spans="1:8" ht="12.75">
      <c r="A11" s="51" t="s">
        <v>11</v>
      </c>
      <c r="B11" s="6">
        <v>91</v>
      </c>
      <c r="C11" s="7">
        <f t="shared" si="0"/>
        <v>0.0007693023019891959</v>
      </c>
      <c r="D11" s="6">
        <v>250</v>
      </c>
      <c r="E11" s="7">
        <f t="shared" si="1"/>
        <v>0.0003020220983528923</v>
      </c>
      <c r="F11" s="14">
        <v>777914191</v>
      </c>
      <c r="G11" s="7">
        <f t="shared" si="2"/>
        <v>0.0032817028403754616</v>
      </c>
      <c r="H11" s="14">
        <f t="shared" si="3"/>
        <v>3111656.764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118289</v>
      </c>
      <c r="C13" s="11">
        <f t="shared" si="4"/>
        <v>1</v>
      </c>
      <c r="D13" s="10">
        <f t="shared" si="4"/>
        <v>827754</v>
      </c>
      <c r="E13" s="12">
        <f t="shared" si="4"/>
        <v>1.0000000000000002</v>
      </c>
      <c r="F13" s="15">
        <f t="shared" si="4"/>
        <v>237045896243</v>
      </c>
      <c r="G13" s="12">
        <f t="shared" si="4"/>
        <v>0.9999999999999999</v>
      </c>
      <c r="H13" s="15">
        <f>F13/D13</f>
        <v>286372.3959570114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77843</v>
      </c>
      <c r="C16" s="7">
        <f aca="true" t="shared" si="5" ref="C16:C22">B16/B$24</f>
        <v>0.9836237506160047</v>
      </c>
      <c r="D16" s="6">
        <v>308217</v>
      </c>
      <c r="E16" s="7">
        <f aca="true" t="shared" si="6" ref="E16:E22">D16/D$24</f>
        <v>0.9896608302802814</v>
      </c>
      <c r="F16" s="20">
        <v>41245112268</v>
      </c>
      <c r="G16" s="7">
        <f aca="true" t="shared" si="7" ref="G16:G22">F16/F$24</f>
        <v>0.8634354574005939</v>
      </c>
      <c r="H16" s="20">
        <f aca="true" t="shared" si="8" ref="H16:H22">IF(D16=0,"-",+F16/D16)</f>
        <v>133818.42100857513</v>
      </c>
      <c r="J16" s="8"/>
      <c r="M16" s="1"/>
      <c r="N16" s="1"/>
    </row>
    <row r="17" spans="1:14" ht="12.75">
      <c r="A17" s="1" t="s">
        <v>6</v>
      </c>
      <c r="B17" s="6">
        <v>704</v>
      </c>
      <c r="C17" s="7">
        <f t="shared" si="5"/>
        <v>0.008895740406120876</v>
      </c>
      <c r="D17" s="6">
        <v>1237</v>
      </c>
      <c r="E17" s="7">
        <f t="shared" si="6"/>
        <v>0.003971910851954007</v>
      </c>
      <c r="F17" s="20">
        <v>508773215</v>
      </c>
      <c r="G17" s="7">
        <f t="shared" si="7"/>
        <v>0.010650785255530043</v>
      </c>
      <c r="H17" s="20">
        <f t="shared" si="8"/>
        <v>411296.05092966853</v>
      </c>
      <c r="J17" s="8"/>
      <c r="M17" s="1"/>
      <c r="N17" s="1"/>
    </row>
    <row r="18" spans="1:14" ht="12.75">
      <c r="A18" s="1" t="s">
        <v>7</v>
      </c>
      <c r="B18" s="6">
        <v>109</v>
      </c>
      <c r="C18" s="7">
        <f t="shared" si="5"/>
        <v>0.001377323443561329</v>
      </c>
      <c r="D18" s="6">
        <v>155</v>
      </c>
      <c r="E18" s="7">
        <f t="shared" si="6"/>
        <v>0.0004976929523467026</v>
      </c>
      <c r="F18" s="20">
        <v>56895000</v>
      </c>
      <c r="G18" s="7">
        <f t="shared" si="7"/>
        <v>0.0011910541067170406</v>
      </c>
      <c r="H18" s="20">
        <f t="shared" si="8"/>
        <v>367064.51612903224</v>
      </c>
      <c r="J18" s="8"/>
      <c r="M18" s="1"/>
      <c r="N18" s="1"/>
    </row>
    <row r="19" spans="1:14" ht="12.75">
      <c r="A19" s="1" t="s">
        <v>8</v>
      </c>
      <c r="B19" s="6">
        <v>99</v>
      </c>
      <c r="C19" s="7">
        <f t="shared" si="5"/>
        <v>0.001250963494610748</v>
      </c>
      <c r="D19" s="6">
        <v>338</v>
      </c>
      <c r="E19" s="7">
        <f t="shared" si="6"/>
        <v>0.001085291728343132</v>
      </c>
      <c r="F19" s="20">
        <v>146959174</v>
      </c>
      <c r="G19" s="7">
        <f t="shared" si="7"/>
        <v>0.003076479966823871</v>
      </c>
      <c r="H19" s="20">
        <f t="shared" si="8"/>
        <v>434790.4556213018</v>
      </c>
      <c r="J19" s="8"/>
      <c r="M19" s="1"/>
      <c r="N19" s="1"/>
    </row>
    <row r="20" spans="1:14" ht="12.75">
      <c r="A20" s="1" t="s">
        <v>9</v>
      </c>
      <c r="B20" s="6">
        <v>354</v>
      </c>
      <c r="C20" s="7">
        <f t="shared" si="5"/>
        <v>0.004473142192850554</v>
      </c>
      <c r="D20" s="6">
        <v>1445</v>
      </c>
      <c r="E20" s="7">
        <f t="shared" si="6"/>
        <v>0.004639782684780549</v>
      </c>
      <c r="F20" s="20">
        <v>5677669000</v>
      </c>
      <c r="G20" s="7">
        <f t="shared" si="7"/>
        <v>0.11885773756973429</v>
      </c>
      <c r="H20" s="20">
        <f t="shared" si="8"/>
        <v>3929182.698961938</v>
      </c>
      <c r="J20" s="8"/>
      <c r="M20" s="1"/>
      <c r="N20" s="1"/>
    </row>
    <row r="21" spans="1:14" ht="12.75">
      <c r="A21" s="1" t="s">
        <v>10</v>
      </c>
      <c r="B21" s="6">
        <v>8</v>
      </c>
      <c r="C21" s="7">
        <f t="shared" si="5"/>
        <v>0.0001010879591604645</v>
      </c>
      <c r="D21" s="6">
        <v>8</v>
      </c>
      <c r="E21" s="7">
        <f t="shared" si="6"/>
        <v>2.568737818563626E-05</v>
      </c>
      <c r="F21" s="20">
        <v>110735000</v>
      </c>
      <c r="G21" s="7">
        <f t="shared" si="7"/>
        <v>0.002318154082209535</v>
      </c>
      <c r="H21" s="20">
        <f t="shared" si="8"/>
        <v>13841875</v>
      </c>
      <c r="J21" s="8"/>
      <c r="M21" s="1"/>
      <c r="N21" s="1"/>
    </row>
    <row r="22" spans="1:14" ht="12.75">
      <c r="A22" s="1" t="s">
        <v>11</v>
      </c>
      <c r="B22" s="6">
        <v>22</v>
      </c>
      <c r="C22" s="7">
        <f t="shared" si="5"/>
        <v>0.00027799188769127737</v>
      </c>
      <c r="D22" s="6">
        <v>37</v>
      </c>
      <c r="E22" s="7">
        <f t="shared" si="6"/>
        <v>0.0001188041241085677</v>
      </c>
      <c r="F22" s="20">
        <v>22467088</v>
      </c>
      <c r="G22" s="7">
        <f t="shared" si="7"/>
        <v>0.00047033161839130224</v>
      </c>
      <c r="H22" s="20">
        <f t="shared" si="8"/>
        <v>607218.5945945946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79139</v>
      </c>
      <c r="C24" s="11">
        <f t="shared" si="9"/>
        <v>0.9999999999999999</v>
      </c>
      <c r="D24" s="10">
        <f t="shared" si="9"/>
        <v>311437</v>
      </c>
      <c r="E24" s="11">
        <f t="shared" si="9"/>
        <v>1</v>
      </c>
      <c r="F24" s="21">
        <f t="shared" si="9"/>
        <v>47768610745</v>
      </c>
      <c r="G24" s="11">
        <f t="shared" si="9"/>
        <v>1.0000000000000002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112579</v>
      </c>
      <c r="C27" s="7">
        <f>B27/B$35</f>
        <v>0.957336984251165</v>
      </c>
      <c r="D27" s="6">
        <v>499853</v>
      </c>
      <c r="E27" s="7">
        <f>D27/D$35</f>
        <v>0.9681126129877575</v>
      </c>
      <c r="F27" s="20">
        <v>94244844335</v>
      </c>
      <c r="G27" s="7">
        <f>F27/F$35</f>
        <v>0.497919462903518</v>
      </c>
      <c r="H27" s="20">
        <f aca="true" t="shared" si="10" ref="H27:H33">IF(D27=0,"-",+F27/D27)</f>
        <v>188545.12093555505</v>
      </c>
      <c r="J27" s="8"/>
    </row>
    <row r="28" spans="1:10" ht="12.75">
      <c r="A28" s="1" t="s">
        <v>6</v>
      </c>
      <c r="B28" s="6">
        <v>1727</v>
      </c>
      <c r="C28" s="7">
        <f aca="true" t="shared" si="11" ref="C28:C33">B28/B$35</f>
        <v>0.014685873669172421</v>
      </c>
      <c r="D28" s="6">
        <v>3550</v>
      </c>
      <c r="E28" s="7">
        <f aca="true" t="shared" si="12" ref="E28:E33">D28/D$35</f>
        <v>0.006875620984782604</v>
      </c>
      <c r="F28" s="20">
        <v>3157078540</v>
      </c>
      <c r="G28" s="7">
        <f aca="true" t="shared" si="13" ref="G28:G33">F28/F$35</f>
        <v>0.016679648229810225</v>
      </c>
      <c r="H28" s="20">
        <f t="shared" si="10"/>
        <v>889317.8985915493</v>
      </c>
      <c r="J28" s="8"/>
    </row>
    <row r="29" spans="1:10" ht="12.75">
      <c r="A29" s="1" t="s">
        <v>7</v>
      </c>
      <c r="B29" s="6">
        <v>351</v>
      </c>
      <c r="C29" s="7">
        <f t="shared" si="11"/>
        <v>0.0029847954012041226</v>
      </c>
      <c r="D29" s="6">
        <v>569</v>
      </c>
      <c r="E29" s="7">
        <f t="shared" si="12"/>
        <v>0.0011020361522088174</v>
      </c>
      <c r="F29" s="20">
        <v>777367046</v>
      </c>
      <c r="G29" s="7">
        <f t="shared" si="13"/>
        <v>0.004107027654980893</v>
      </c>
      <c r="H29" s="20">
        <f t="shared" si="10"/>
        <v>1366198.6748681897</v>
      </c>
      <c r="J29" s="8"/>
    </row>
    <row r="30" spans="1:10" ht="12.75">
      <c r="A30" s="1" t="s">
        <v>8</v>
      </c>
      <c r="B30" s="6">
        <v>175</v>
      </c>
      <c r="C30" s="7">
        <f t="shared" si="11"/>
        <v>0.0014881458553012007</v>
      </c>
      <c r="D30" s="6">
        <v>992</v>
      </c>
      <c r="E30" s="7">
        <f t="shared" si="12"/>
        <v>0.0019213002864519279</v>
      </c>
      <c r="F30" s="20">
        <v>1573564474</v>
      </c>
      <c r="G30" s="7">
        <f t="shared" si="13"/>
        <v>0.00831354100340068</v>
      </c>
      <c r="H30" s="20">
        <f t="shared" si="10"/>
        <v>1586254.510080645</v>
      </c>
      <c r="J30" s="8"/>
    </row>
    <row r="31" spans="1:10" ht="12.75">
      <c r="A31" s="1" t="s">
        <v>9</v>
      </c>
      <c r="B31" s="6">
        <v>2101</v>
      </c>
      <c r="C31" s="7">
        <f t="shared" si="11"/>
        <v>0.01786625395421613</v>
      </c>
      <c r="D31" s="6">
        <v>10310</v>
      </c>
      <c r="E31" s="7">
        <f t="shared" si="12"/>
        <v>0.019968352775523564</v>
      </c>
      <c r="F31" s="20">
        <v>74397559000</v>
      </c>
      <c r="G31" s="7">
        <f t="shared" si="13"/>
        <v>0.39306121072190736</v>
      </c>
      <c r="H31" s="20">
        <f t="shared" si="10"/>
        <v>7216058.098933075</v>
      </c>
      <c r="J31" s="8"/>
    </row>
    <row r="32" spans="1:10" ht="12.75">
      <c r="A32" s="1" t="s">
        <v>10</v>
      </c>
      <c r="B32" s="6">
        <v>575</v>
      </c>
      <c r="C32" s="7">
        <f t="shared" si="11"/>
        <v>0.0048896220959896595</v>
      </c>
      <c r="D32" s="6">
        <v>830</v>
      </c>
      <c r="E32" s="7">
        <f t="shared" si="12"/>
        <v>0.001607539554188609</v>
      </c>
      <c r="F32" s="20">
        <v>14371425000</v>
      </c>
      <c r="G32" s="7">
        <f t="shared" si="13"/>
        <v>0.07592789046074869</v>
      </c>
      <c r="H32" s="20">
        <f t="shared" si="10"/>
        <v>17314969.879518073</v>
      </c>
      <c r="J32" s="8"/>
    </row>
    <row r="33" spans="1:10" ht="12.75">
      <c r="A33" s="1" t="s">
        <v>11</v>
      </c>
      <c r="B33" s="6">
        <v>88</v>
      </c>
      <c r="C33" s="7">
        <f t="shared" si="11"/>
        <v>0.000748324772951461</v>
      </c>
      <c r="D33" s="6">
        <v>213</v>
      </c>
      <c r="E33" s="7">
        <f t="shared" si="12"/>
        <v>0.00041253725908695625</v>
      </c>
      <c r="F33" s="20">
        <v>755447103</v>
      </c>
      <c r="G33" s="7">
        <f t="shared" si="13"/>
        <v>0.003991219025634127</v>
      </c>
      <c r="H33" s="20">
        <f t="shared" si="10"/>
        <v>3546700.0140845072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117596</v>
      </c>
      <c r="C35" s="11">
        <f t="shared" si="14"/>
        <v>1</v>
      </c>
      <c r="D35" s="10">
        <f t="shared" si="14"/>
        <v>516317</v>
      </c>
      <c r="E35" s="11">
        <f t="shared" si="14"/>
        <v>0.9999999999999999</v>
      </c>
      <c r="F35" s="21">
        <f t="shared" si="14"/>
        <v>189277285498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102056</v>
      </c>
      <c r="C38" s="7">
        <f aca="true" t="shared" si="15" ref="C38:C44">B38/B$46</f>
        <v>0.9565747171685929</v>
      </c>
      <c r="D38" s="6">
        <v>336941</v>
      </c>
      <c r="E38" s="7">
        <f aca="true" t="shared" si="16" ref="E38:E44">D38/D$46</f>
        <v>0.969656244154424</v>
      </c>
      <c r="F38" s="20">
        <v>63898990451</v>
      </c>
      <c r="G38" s="7">
        <f aca="true" t="shared" si="17" ref="G38:G44">F38/F$46</f>
        <v>0.5156625031181924</v>
      </c>
      <c r="H38" s="20">
        <f aca="true" t="shared" si="18" ref="H38:H44">IF(D38=0,"-",+F38/D38)</f>
        <v>189644.44947631782</v>
      </c>
      <c r="J38" s="8"/>
      <c r="N38" s="1"/>
    </row>
    <row r="39" spans="1:14" ht="12.75">
      <c r="A39" s="1" t="s">
        <v>6</v>
      </c>
      <c r="B39" s="6">
        <v>1664</v>
      </c>
      <c r="C39" s="7">
        <f t="shared" si="15"/>
        <v>0.015596734433727938</v>
      </c>
      <c r="D39" s="6">
        <v>2982</v>
      </c>
      <c r="E39" s="7">
        <f t="shared" si="16"/>
        <v>0.008581665395628588</v>
      </c>
      <c r="F39" s="20">
        <v>2673886415</v>
      </c>
      <c r="G39" s="7">
        <f t="shared" si="17"/>
        <v>0.021578165039555047</v>
      </c>
      <c r="H39" s="20">
        <f t="shared" si="18"/>
        <v>896675.52481556</v>
      </c>
      <c r="J39" s="8"/>
      <c r="N39" s="1"/>
    </row>
    <row r="40" spans="1:14" ht="12.75">
      <c r="A40" s="1" t="s">
        <v>7</v>
      </c>
      <c r="B40" s="6">
        <v>347</v>
      </c>
      <c r="C40" s="7">
        <f t="shared" si="15"/>
        <v>0.00325244401953341</v>
      </c>
      <c r="D40" s="6">
        <v>538</v>
      </c>
      <c r="E40" s="7">
        <f t="shared" si="16"/>
        <v>0.0015482682705728304</v>
      </c>
      <c r="F40" s="20">
        <v>680389046</v>
      </c>
      <c r="G40" s="7">
        <f t="shared" si="17"/>
        <v>0.005490714580594258</v>
      </c>
      <c r="H40" s="20">
        <f t="shared" si="18"/>
        <v>1264663.654275093</v>
      </c>
      <c r="J40" s="8"/>
      <c r="N40" s="1"/>
    </row>
    <row r="41" spans="1:14" ht="12.75">
      <c r="A41" s="1" t="s">
        <v>8</v>
      </c>
      <c r="B41" s="6">
        <v>169</v>
      </c>
      <c r="C41" s="7">
        <f t="shared" si="15"/>
        <v>0.0015840433409254938</v>
      </c>
      <c r="D41" s="6">
        <v>679</v>
      </c>
      <c r="E41" s="7">
        <f t="shared" si="16"/>
        <v>0.0019540411816337394</v>
      </c>
      <c r="F41" s="20">
        <v>1430278087</v>
      </c>
      <c r="G41" s="7">
        <f t="shared" si="17"/>
        <v>0.011542291565045807</v>
      </c>
      <c r="H41" s="20">
        <f t="shared" si="18"/>
        <v>2106447.845360825</v>
      </c>
      <c r="J41" s="8"/>
      <c r="N41" s="1"/>
    </row>
    <row r="42" spans="1:14" ht="12.75">
      <c r="A42" s="1" t="s">
        <v>9</v>
      </c>
      <c r="B42" s="6">
        <v>1804</v>
      </c>
      <c r="C42" s="7">
        <f t="shared" si="15"/>
        <v>0.016908959686565625</v>
      </c>
      <c r="D42" s="6">
        <v>5481</v>
      </c>
      <c r="E42" s="7">
        <f t="shared" si="16"/>
        <v>0.015773342734218744</v>
      </c>
      <c r="F42" s="20">
        <v>42415198000</v>
      </c>
      <c r="G42" s="7">
        <f t="shared" si="17"/>
        <v>0.34228908808357333</v>
      </c>
      <c r="H42" s="20">
        <f t="shared" si="18"/>
        <v>7738587.48403576</v>
      </c>
      <c r="J42" s="8"/>
      <c r="N42" s="1"/>
    </row>
    <row r="43" spans="1:14" ht="12.75">
      <c r="A43" s="1" t="s">
        <v>10</v>
      </c>
      <c r="B43" s="6">
        <v>573</v>
      </c>
      <c r="C43" s="7">
        <f t="shared" si="15"/>
        <v>0.005370750499114248</v>
      </c>
      <c r="D43" s="6">
        <v>721</v>
      </c>
      <c r="E43" s="7">
        <f t="shared" si="16"/>
        <v>0.002074909708332734</v>
      </c>
      <c r="F43" s="20">
        <v>12276510000</v>
      </c>
      <c r="G43" s="7">
        <f t="shared" si="17"/>
        <v>0.09907098424363994</v>
      </c>
      <c r="H43" s="20">
        <f t="shared" si="18"/>
        <v>17027059.639389735</v>
      </c>
      <c r="J43" s="8"/>
      <c r="N43" s="1"/>
    </row>
    <row r="44" spans="1:14" ht="12.75">
      <c r="A44" s="1" t="s">
        <v>11</v>
      </c>
      <c r="B44" s="6">
        <v>76</v>
      </c>
      <c r="C44" s="7">
        <f t="shared" si="15"/>
        <v>0.0007123508515404587</v>
      </c>
      <c r="D44" s="6">
        <v>143</v>
      </c>
      <c r="E44" s="7">
        <f t="shared" si="16"/>
        <v>0.00041152855518943266</v>
      </c>
      <c r="F44" s="20">
        <v>541049971</v>
      </c>
      <c r="G44" s="7">
        <f t="shared" si="17"/>
        <v>0.00436625336939919</v>
      </c>
      <c r="H44" s="20">
        <f t="shared" si="18"/>
        <v>3783566.230769231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106689</v>
      </c>
      <c r="C46" s="11">
        <f t="shared" si="19"/>
        <v>1</v>
      </c>
      <c r="D46" s="10">
        <f t="shared" si="19"/>
        <v>347485</v>
      </c>
      <c r="E46" s="11">
        <f t="shared" si="19"/>
        <v>1</v>
      </c>
      <c r="F46" s="10">
        <f t="shared" si="19"/>
        <v>123916301970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82729</v>
      </c>
      <c r="C49" s="7">
        <f aca="true" t="shared" si="20" ref="C49:C55">B49/B$57</f>
        <v>0.9726186837216958</v>
      </c>
      <c r="D49" s="6">
        <v>162912</v>
      </c>
      <c r="E49" s="7">
        <f aca="true" t="shared" si="21" ref="E49:E55">D49/D$57</f>
        <v>0.9649355572403336</v>
      </c>
      <c r="F49" s="20">
        <v>30345853884</v>
      </c>
      <c r="G49" s="7">
        <f aca="true" t="shared" si="22" ref="G49:G55">F49/F$57</f>
        <v>0.46428086368988214</v>
      </c>
      <c r="H49" s="20">
        <f aca="true" t="shared" si="23" ref="H49:H55">IF(D49=0,"-",+F49/D49)</f>
        <v>186271.44644961698</v>
      </c>
      <c r="J49" s="8"/>
      <c r="N49" s="1"/>
    </row>
    <row r="50" spans="1:14" ht="12.75">
      <c r="A50" s="1" t="s">
        <v>6</v>
      </c>
      <c r="B50" s="6">
        <v>443</v>
      </c>
      <c r="C50" s="7">
        <f t="shared" si="20"/>
        <v>0.0052082108678783885</v>
      </c>
      <c r="D50" s="6">
        <v>568</v>
      </c>
      <c r="E50" s="7">
        <f t="shared" si="21"/>
        <v>0.0033642911296436697</v>
      </c>
      <c r="F50" s="20">
        <v>483192125</v>
      </c>
      <c r="G50" s="7">
        <f t="shared" si="22"/>
        <v>0.007392669126421656</v>
      </c>
      <c r="H50" s="20">
        <f t="shared" si="23"/>
        <v>850690.360915493</v>
      </c>
      <c r="J50" s="8"/>
      <c r="N50" s="1"/>
    </row>
    <row r="51" spans="1:14" ht="12.75">
      <c r="A51" s="1" t="s">
        <v>7</v>
      </c>
      <c r="B51" s="6">
        <v>30</v>
      </c>
      <c r="C51" s="7">
        <f t="shared" si="20"/>
        <v>0.0003527005102400715</v>
      </c>
      <c r="D51" s="6">
        <v>31</v>
      </c>
      <c r="E51" s="7">
        <f t="shared" si="21"/>
        <v>0.0001836144806671721</v>
      </c>
      <c r="F51" s="20">
        <v>96978000</v>
      </c>
      <c r="G51" s="7">
        <f t="shared" si="22"/>
        <v>0.001483729203041377</v>
      </c>
      <c r="H51" s="20">
        <f t="shared" si="23"/>
        <v>3128322.580645161</v>
      </c>
      <c r="J51" s="8"/>
      <c r="N51" s="1"/>
    </row>
    <row r="52" spans="1:14" ht="12.75">
      <c r="A52" s="1" t="s">
        <v>8</v>
      </c>
      <c r="B52" s="6">
        <v>140</v>
      </c>
      <c r="C52" s="7">
        <f t="shared" si="20"/>
        <v>0.0016459357144536669</v>
      </c>
      <c r="D52" s="6">
        <v>313</v>
      </c>
      <c r="E52" s="7">
        <f t="shared" si="21"/>
        <v>0.0018539139499620925</v>
      </c>
      <c r="F52" s="20">
        <v>143286387</v>
      </c>
      <c r="G52" s="7">
        <f t="shared" si="22"/>
        <v>0.002192231194602779</v>
      </c>
      <c r="H52" s="20">
        <f t="shared" si="23"/>
        <v>457783.9840255591</v>
      </c>
      <c r="J52" s="8"/>
      <c r="N52" s="1"/>
    </row>
    <row r="53" spans="1:14" ht="12.75">
      <c r="A53" s="1" t="s">
        <v>9</v>
      </c>
      <c r="B53" s="6">
        <v>1587</v>
      </c>
      <c r="C53" s="7">
        <f t="shared" si="20"/>
        <v>0.018657856991699782</v>
      </c>
      <c r="D53" s="6">
        <v>4829</v>
      </c>
      <c r="E53" s="7">
        <f t="shared" si="21"/>
        <v>0.028602397649734646</v>
      </c>
      <c r="F53" s="20">
        <v>31982361000</v>
      </c>
      <c r="G53" s="7">
        <f t="shared" si="22"/>
        <v>0.4893188454898184</v>
      </c>
      <c r="H53" s="20">
        <f t="shared" si="23"/>
        <v>6622978.049285566</v>
      </c>
      <c r="J53" s="8"/>
      <c r="N53" s="1"/>
    </row>
    <row r="54" spans="1:14" ht="12.75">
      <c r="A54" s="1" t="s">
        <v>10</v>
      </c>
      <c r="B54" s="6">
        <v>85</v>
      </c>
      <c r="C54" s="7">
        <f t="shared" si="20"/>
        <v>0.0009993181123468691</v>
      </c>
      <c r="D54" s="6">
        <v>109</v>
      </c>
      <c r="E54" s="7">
        <f t="shared" si="21"/>
        <v>0.0006456122062168309</v>
      </c>
      <c r="F54" s="20">
        <v>2094915000</v>
      </c>
      <c r="G54" s="7">
        <f t="shared" si="22"/>
        <v>0.03205146077862429</v>
      </c>
      <c r="H54" s="20">
        <f t="shared" si="23"/>
        <v>19219403.66972477</v>
      </c>
      <c r="J54" s="8"/>
      <c r="N54" s="1"/>
    </row>
    <row r="55" spans="1:14" ht="12.75">
      <c r="A55" s="1" t="s">
        <v>11</v>
      </c>
      <c r="B55" s="6">
        <v>44</v>
      </c>
      <c r="C55" s="7">
        <f t="shared" si="20"/>
        <v>0.0005172940816854382</v>
      </c>
      <c r="D55" s="6">
        <v>70</v>
      </c>
      <c r="E55" s="7">
        <f t="shared" si="21"/>
        <v>0.0004146133434420015</v>
      </c>
      <c r="F55" s="20">
        <v>214397132</v>
      </c>
      <c r="G55" s="7">
        <f t="shared" si="22"/>
        <v>0.0032802005176093226</v>
      </c>
      <c r="H55" s="20">
        <f t="shared" si="23"/>
        <v>3062816.1714285715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85058</v>
      </c>
      <c r="C57" s="11">
        <f t="shared" si="24"/>
        <v>1</v>
      </c>
      <c r="D57" s="10">
        <f t="shared" si="24"/>
        <v>168832</v>
      </c>
      <c r="E57" s="11">
        <f t="shared" si="24"/>
        <v>0.9999999999999999</v>
      </c>
      <c r="F57" s="10">
        <f t="shared" si="24"/>
        <v>65360983528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2015-07-02T12:11:02Z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