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bfelser\Documents\Solr Logs\"/>
    </mc:Choice>
  </mc:AlternateContent>
  <xr:revisionPtr revIDLastSave="0" documentId="8_{56D8CE23-CBFE-4C16-9A3D-41AD97213D4B}" xr6:coauthVersionLast="43" xr6:coauthVersionMax="43" xr10:uidLastSave="{00000000-0000-0000-0000-000000000000}"/>
  <bookViews>
    <workbookView xWindow="31020" yWindow="4440" windowWidth="21600" windowHeight="11505" xr2:uid="{00000000-000D-0000-FFFF-FFFF00000000}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H8" i="16"/>
  <c r="H9" i="16"/>
  <c r="H10" i="16"/>
  <c r="G11" i="16"/>
  <c r="H11" i="16"/>
  <c r="B13" i="16"/>
  <c r="C5" i="16" s="1"/>
  <c r="D13" i="16"/>
  <c r="E7" i="16" s="1"/>
  <c r="F13" i="16"/>
  <c r="G5" i="16" s="1"/>
  <c r="H16" i="16"/>
  <c r="G17" i="16"/>
  <c r="H17" i="16"/>
  <c r="H18" i="16"/>
  <c r="H19" i="16"/>
  <c r="H20" i="16"/>
  <c r="H21" i="16"/>
  <c r="H22" i="16"/>
  <c r="B24" i="16"/>
  <c r="C16" i="16" s="1"/>
  <c r="D24" i="16"/>
  <c r="E16" i="16" s="1"/>
  <c r="F24" i="16"/>
  <c r="G16" i="16" s="1"/>
  <c r="H27" i="16"/>
  <c r="H28" i="16"/>
  <c r="H29" i="16"/>
  <c r="H30" i="16"/>
  <c r="H31" i="16"/>
  <c r="H32" i="16"/>
  <c r="H33" i="16"/>
  <c r="B35" i="16"/>
  <c r="C27" i="16" s="1"/>
  <c r="D35" i="16"/>
  <c r="E28" i="16" s="1"/>
  <c r="F35" i="16"/>
  <c r="G27" i="16" s="1"/>
  <c r="H38" i="16"/>
  <c r="H39" i="16"/>
  <c r="H40" i="16"/>
  <c r="H41" i="16"/>
  <c r="H42" i="16"/>
  <c r="H43" i="16"/>
  <c r="H44" i="16"/>
  <c r="B46" i="16"/>
  <c r="C38" i="16" s="1"/>
  <c r="D46" i="16"/>
  <c r="E38" i="16" s="1"/>
  <c r="F46" i="16"/>
  <c r="G41" i="16" s="1"/>
  <c r="H49" i="16"/>
  <c r="H50" i="16"/>
  <c r="H51" i="16"/>
  <c r="H52" i="16"/>
  <c r="H53" i="16"/>
  <c r="H54" i="16"/>
  <c r="H55" i="16"/>
  <c r="B57" i="16"/>
  <c r="C51" i="16" s="1"/>
  <c r="D57" i="16"/>
  <c r="E49" i="16" s="1"/>
  <c r="F57" i="16"/>
  <c r="G49" i="16" s="1"/>
  <c r="E30" i="16" l="1"/>
  <c r="E31" i="16"/>
  <c r="E27" i="16"/>
  <c r="C35" i="16"/>
  <c r="G21" i="16"/>
  <c r="G24" i="16"/>
  <c r="G19" i="16"/>
  <c r="G8" i="16"/>
  <c r="G10" i="16"/>
  <c r="E11" i="16"/>
  <c r="H13" i="16"/>
  <c r="E10" i="16"/>
  <c r="E55" i="16"/>
  <c r="G40" i="16"/>
  <c r="G18" i="16"/>
  <c r="G9" i="16"/>
  <c r="E52" i="16"/>
  <c r="E57" i="16" s="1"/>
  <c r="E51" i="16"/>
  <c r="G44" i="16"/>
  <c r="G7" i="16"/>
  <c r="E54" i="16"/>
  <c r="E50" i="16"/>
  <c r="E33" i="16"/>
  <c r="E29" i="16"/>
  <c r="G43" i="16"/>
  <c r="G39" i="16"/>
  <c r="G22" i="16"/>
  <c r="E53" i="16"/>
  <c r="E32" i="16"/>
  <c r="E9" i="16"/>
  <c r="G6" i="16"/>
  <c r="G13" i="16" s="1"/>
  <c r="E6" i="16"/>
  <c r="G42" i="16"/>
  <c r="G38" i="16"/>
  <c r="G20" i="16"/>
  <c r="E8" i="16"/>
  <c r="E5" i="16"/>
  <c r="E6" i="43869"/>
  <c r="E9" i="43869" s="1"/>
  <c r="C53" i="16"/>
  <c r="C50" i="16"/>
  <c r="E44" i="16"/>
  <c r="E43" i="16"/>
  <c r="E42" i="16"/>
  <c r="E41" i="16"/>
  <c r="E40" i="16"/>
  <c r="E46" i="16" s="1"/>
  <c r="E39" i="16"/>
  <c r="E22" i="16"/>
  <c r="E24" i="16" s="1"/>
  <c r="E21" i="16"/>
  <c r="E20" i="16"/>
  <c r="E19" i="16"/>
  <c r="E18" i="16"/>
  <c r="E17" i="16"/>
  <c r="C11" i="16"/>
  <c r="C10" i="16"/>
  <c r="C9" i="16"/>
  <c r="C8" i="16"/>
  <c r="C7" i="16"/>
  <c r="C6" i="16"/>
  <c r="C13" i="16" s="1"/>
  <c r="C6" i="43869"/>
  <c r="C9" i="43869" s="1"/>
  <c r="C52" i="16"/>
  <c r="C33" i="16"/>
  <c r="C32" i="16"/>
  <c r="C31" i="16"/>
  <c r="C30" i="16"/>
  <c r="C29" i="16"/>
  <c r="C28" i="16"/>
  <c r="C54" i="16"/>
  <c r="C49" i="16"/>
  <c r="C55" i="16"/>
  <c r="G55" i="16"/>
  <c r="G54" i="16"/>
  <c r="G53" i="16"/>
  <c r="G52" i="16"/>
  <c r="G51" i="16"/>
  <c r="G50" i="16"/>
  <c r="G57" i="16" s="1"/>
  <c r="C44" i="16"/>
  <c r="C43" i="16"/>
  <c r="C42" i="16"/>
  <c r="C41" i="16"/>
  <c r="C40" i="16"/>
  <c r="C46" i="16" s="1"/>
  <c r="C39" i="16"/>
  <c r="G33" i="16"/>
  <c r="G32" i="16"/>
  <c r="G31" i="16"/>
  <c r="G35" i="16" s="1"/>
  <c r="G30" i="16"/>
  <c r="G29" i="16"/>
  <c r="G28" i="16"/>
  <c r="C22" i="16"/>
  <c r="C21" i="16"/>
  <c r="C20" i="16"/>
  <c r="C19" i="16"/>
  <c r="C18" i="16"/>
  <c r="C24" i="16" s="1"/>
  <c r="C17" i="16"/>
  <c r="C57" i="16" l="1"/>
  <c r="G46" i="16"/>
  <c r="E35" i="16"/>
  <c r="E13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<sst xmlns="http://schemas.openxmlformats.org/spreadsheetml/2006/main" count="117" uniqueCount="50">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</sst>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/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32-44E3-ABCD-F5AF7E1274F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677452</c:v>
                </c:pt>
                <c:pt idx="1">
                  <c:v>89310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2-44E3-ABCD-F5AF7E1274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15-46A5-B181-EEAE287E7EF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5-46A5-B181-EEAE287E7EF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15-46A5-B181-EEAE287E7EF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5-46A5-B181-EEAE287E7EF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15-46A5-B181-EEAE287E7EF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5-46A5-B181-EEAE287E7EF2}"/>
              </c:ext>
            </c:extLst>
          </c:dPt>
          <c:dLbls>
            <c:dLbl>
              <c:idx val="1"/>
              <c:layout>
                <c:manualLayout>
                  <c:x val="7.2830423011003745E-2"/>
                  <c:y val="-0.44665041063415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15-46A5-B181-EEAE287E7EF2}"/>
                </c:ext>
              </c:extLst>
            </c:dLbl>
            <c:dLbl>
              <c:idx val="2"/>
              <c:layout>
                <c:manualLayout>
                  <c:x val="0.14865048808961973"/>
                  <c:y val="-0.302923376513419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15-46A5-B181-EEAE287E7EF2}"/>
                </c:ext>
              </c:extLst>
            </c:dLbl>
            <c:dLbl>
              <c:idx val="3"/>
              <c:layout>
                <c:manualLayout>
                  <c:x val="0.13789032680063257"/>
                  <c:y val="-0.133997459994919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15-46A5-B181-EEAE287E7EF2}"/>
                </c:ext>
              </c:extLst>
            </c:dLbl>
            <c:dLbl>
              <c:idx val="4"/>
              <c:layout>
                <c:manualLayout>
                  <c:x val="0.1652978630037176"/>
                  <c:y val="4.76081618829903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15-46A5-B181-EEAE287E7EF2}"/>
                </c:ext>
              </c:extLst>
            </c:dLbl>
            <c:dLbl>
              <c:idx val="5"/>
              <c:layout>
                <c:manualLayout>
                  <c:x val="0.15147321095904021"/>
                  <c:y val="0.17814613495893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15-46A5-B181-EEAE287E7EF2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15-46A5-B181-EEAE287E7EF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766762</c:v>
                </c:pt>
                <c:pt idx="1">
                  <c:v>9820</c:v>
                </c:pt>
                <c:pt idx="2">
                  <c:v>1039</c:v>
                </c:pt>
                <c:pt idx="3">
                  <c:v>2675</c:v>
                </c:pt>
                <c:pt idx="4">
                  <c:v>28183</c:v>
                </c:pt>
                <c:pt idx="5">
                  <c:v>1562</c:v>
                </c:pt>
                <c:pt idx="6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15-46A5-B181-EEAE287E7E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58-4E18-AFBB-83079C85592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58-4E18-AFBB-83079C85592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458-4E18-AFBB-83079C85592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58-4E18-AFBB-83079C85592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458-4E18-AFBB-83079C85592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58-4E18-AFBB-83079C855928}"/>
              </c:ext>
            </c:extLst>
          </c:dPt>
          <c:dLbls>
            <c:dLbl>
              <c:idx val="1"/>
              <c:layout>
                <c:manualLayout>
                  <c:x val="-0.1337243018124312"/>
                  <c:y val="5.38039527393460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58-4E18-AFBB-83079C855928}"/>
                </c:ext>
              </c:extLst>
            </c:dLbl>
            <c:dLbl>
              <c:idx val="2"/>
              <c:layout>
                <c:manualLayout>
                  <c:x val="-2.3978240890235723E-2"/>
                  <c:y val="-4.72977470876077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58-4E18-AFBB-83079C855928}"/>
                </c:ext>
              </c:extLst>
            </c:dLbl>
            <c:dLbl>
              <c:idx val="3"/>
              <c:layout>
                <c:manualLayout>
                  <c:x val="0.1639500070377638"/>
                  <c:y val="-2.67713223544217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58-4E18-AFBB-83079C855928}"/>
                </c:ext>
              </c:extLst>
            </c:dLbl>
            <c:dLbl>
              <c:idx val="4"/>
              <c:layout>
                <c:manualLayout>
                  <c:x val="0.10670889324954239"/>
                  <c:y val="-5.9842519685039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58-4E18-AFBB-83079C855928}"/>
                </c:ext>
              </c:extLst>
            </c:dLbl>
            <c:dLbl>
              <c:idx val="5"/>
              <c:layout>
                <c:manualLayout>
                  <c:x val="4.6151833544466246E-2"/>
                  <c:y val="-3.02084006060756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58-4E18-AFBB-83079C855928}"/>
                </c:ext>
              </c:extLst>
            </c:dLbl>
            <c:dLbl>
              <c:idx val="6"/>
              <c:layout>
                <c:manualLayout>
                  <c:x val="2.4278960398088963E-2"/>
                  <c:y val="8.1999718489447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58-4E18-AFBB-83079C85592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159926154973</c:v>
                </c:pt>
                <c:pt idx="1">
                  <c:v>5146512016</c:v>
                </c:pt>
                <c:pt idx="2">
                  <c:v>1267018163</c:v>
                </c:pt>
                <c:pt idx="3">
                  <c:v>5735871000</c:v>
                </c:pt>
                <c:pt idx="4">
                  <c:v>94656929152</c:v>
                </c:pt>
                <c:pt idx="5">
                  <c:v>14777664000</c:v>
                </c:pt>
                <c:pt idx="6">
                  <c:v>368999000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58-4E18-AFBB-83079C85592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012-4058-A342-C8FA9822B52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123984196887</c:v>
                </c:pt>
                <c:pt idx="1">
                  <c:v>35941958086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2-4058-A342-C8FA9822B5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208573.39692499107</c:v>
                </c:pt>
                <c:pt idx="1">
                  <c:v>141859.17869864602</c:v>
                </c:pt>
                <c:pt idx="2">
                  <c:v>252947.20924859005</c:v>
                </c:pt>
                <c:pt idx="3">
                  <c:v>249865.20521448107</c:v>
                </c:pt>
                <c:pt idx="4">
                  <c:v>257637.36582494073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9-411B-BB39-D0F1B28A36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9460732.3943661973</c:v>
                </c:pt>
                <c:pt idx="1">
                  <c:v>5551881.8181818184</c:v>
                </c:pt>
                <c:pt idx="2">
                  <c:v>9756857.4380165283</c:v>
                </c:pt>
                <c:pt idx="3">
                  <c:v>9681648.044692738</c:v>
                </c:pt>
                <c:pt idx="4">
                  <c:v>10230412.060301507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B-4952-9D65-381B2C9D04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524084.72668024438</c:v>
                </c:pt>
                <c:pt idx="1">
                  <c:v>293781.8541818182</c:v>
                </c:pt>
                <c:pt idx="2">
                  <c:v>613665.05190947664</c:v>
                </c:pt>
                <c:pt idx="3">
                  <c:v>708183.96853843087</c:v>
                </c:pt>
                <c:pt idx="4">
                  <c:v>381890.63818359375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2-4A21-A726-1251D4935E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1219459.2521655438</c:v>
                </c:pt>
                <c:pt idx="1">
                  <c:v>561096.93877551018</c:v>
                </c:pt>
                <c:pt idx="2">
                  <c:v>1372530.4424673785</c:v>
                </c:pt>
                <c:pt idx="3">
                  <c:v>1399814.8349120433</c:v>
                </c:pt>
                <c:pt idx="4">
                  <c:v>1178653.8461538462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1-4F99-987D-1086D6B704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2144250.8411214952</c:v>
                </c:pt>
                <c:pt idx="1">
                  <c:v>516562.09150326799</c:v>
                </c:pt>
                <c:pt idx="2">
                  <c:v>2627113.4270479884</c:v>
                </c:pt>
                <c:pt idx="3">
                  <c:v>3532039.7249809015</c:v>
                </c:pt>
                <c:pt idx="4">
                  <c:v>1056094.1644562334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2-464B-BCB4-13EA5280B2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3358653.4134762092</c:v>
                </c:pt>
                <c:pt idx="1">
                  <c:v>990457.65939311287</c:v>
                </c:pt>
                <c:pt idx="2">
                  <c:v>3633739.2806732673</c:v>
                </c:pt>
                <c:pt idx="3">
                  <c:v>3997267.5788111468</c:v>
                </c:pt>
                <c:pt idx="4">
                  <c:v>3325249.8961124532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D-4C6B-94FD-92F92FC8E9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71-43FE-96C5-14AFBECB170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71-43FE-96C5-14AFBECB170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71-43FE-96C5-14AFBECB170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71-43FE-96C5-14AFBECB170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871-43FE-96C5-14AFBECB170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71-43FE-96C5-14AFBECB1701}"/>
              </c:ext>
            </c:extLst>
          </c:dPt>
          <c:dLbls>
            <c:dLbl>
              <c:idx val="1"/>
              <c:layout>
                <c:manualLayout>
                  <c:x val="0.12070857862010151"/>
                  <c:y val="-0.434130588045426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71-43FE-96C5-14AFBECB1701}"/>
                </c:ext>
              </c:extLst>
            </c:dLbl>
            <c:dLbl>
              <c:idx val="2"/>
              <c:layout>
                <c:manualLayout>
                  <c:x val="0.14387126688028351"/>
                  <c:y val="-0.286910786637107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71-43FE-96C5-14AFBECB1701}"/>
                </c:ext>
              </c:extLst>
            </c:dLbl>
            <c:dLbl>
              <c:idx val="3"/>
              <c:layout>
                <c:manualLayout>
                  <c:x val="0.1710948276575838"/>
                  <c:y val="-0.134943132108486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71-43FE-96C5-14AFBECB1701}"/>
                </c:ext>
              </c:extLst>
            </c:dLbl>
            <c:dLbl>
              <c:idx val="4"/>
              <c:layout>
                <c:manualLayout>
                  <c:x val="0.18794869884166687"/>
                  <c:y val="5.9597550306211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71-43FE-96C5-14AFBECB1701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71-43FE-96C5-14AFBECB1701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71-43FE-96C5-14AFBECB170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135388</c:v>
                </c:pt>
                <c:pt idx="1">
                  <c:v>2334</c:v>
                </c:pt>
                <c:pt idx="2">
                  <c:v>284</c:v>
                </c:pt>
                <c:pt idx="3">
                  <c:v>354</c:v>
                </c:pt>
                <c:pt idx="4">
                  <c:v>2348</c:v>
                </c:pt>
                <c:pt idx="5">
                  <c:v>545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71-43FE-96C5-14AFBECB170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4AFB06-40E8-4D08-94AC-458BB04F6670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02A189E-37A8-4E9E-BA6E-4C9401EF173F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12C58EAA-58ED-48A4-BBCF-B44CF797371B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766,762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7EE06BB-67B5-43FB-BB2B-C68B327E5F85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C568611-0F1B-4246-95AF-3444ED110AE8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2B1C8488-116B-496C-B77F-597431799F90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 $159.93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4A6D005-98F3-4357-9012-5056354FC1E8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5A165F7-E437-45B5-8172-077A9A5775D7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110A0A2-07B0-4467-A7D0-C7130099828D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F9811A03-96B2-44A2-B8A6-B4BCA570ABDE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141,309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B52509E-014E-4A19-974D-2DBCFC4D5809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634EFC0-98F6-47F4-807C-32628B3924B2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90287C98-0F48-42D5-8767-9C929BFF9631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810,220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5C8B69-86FE-4BB5-8ABE-D2D36584562F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5407BE9-8931-47E1-8171-BE1FD85BDBD4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062638C0-9D0B-4E4E-86AF-D37CB2645E25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$281,879,148,304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sqref="A1:M1"/>
    </sheetView>
  </sheetViews>
  <sheetFormatPr defaultRowHeight="12.75" x14ac:dyDescent="0.2"/>
  <cols>
    <col min="1" max="16384" width="9.33203125" style="1"/>
  </cols>
  <sheetData>
    <row r="1" spans="1:13" ht="15.75" x14ac:dyDescent="0.2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 xr:uid="{00000000-0004-0000-0000-000000000000}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zoomScale="75" workbookViewId="0">
      <selection sqref="A1:L1"/>
    </sheetView>
  </sheetViews>
  <sheetFormatPr defaultRowHeight="12.75" x14ac:dyDescent="0.2"/>
  <cols>
    <col min="1" max="16384" width="9.33203125" style="1"/>
  </cols>
  <sheetData>
    <row r="1" spans="1:12" ht="15.75" x14ac:dyDescent="0.2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 xr:uid="{00000000-0004-0000-0100-000000000000}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workbookViewId="0">
      <selection activeCell="A3" sqref="A3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 xr:uid="{00000000-0004-0000-0200-000000000000}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"/>
  <sheetViews>
    <sheetView workbookViewId="0">
      <selection sqref="A1:E1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6" t="s">
        <v>45</v>
      </c>
      <c r="B1" s="56"/>
      <c r="C1" s="56"/>
      <c r="D1" s="56"/>
      <c r="E1" s="56"/>
    </row>
    <row r="2" spans="1:7" ht="15.75" x14ac:dyDescent="0.25">
      <c r="A2" s="56" t="s">
        <v>49</v>
      </c>
      <c r="B2" s="56"/>
      <c r="C2" s="56"/>
      <c r="D2" s="56"/>
      <c r="E2" s="56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677452</v>
      </c>
      <c r="C6" s="7">
        <f>B6/B$9</f>
        <v>0.8835231792916185</v>
      </c>
      <c r="D6" s="14">
        <v>123984196887</v>
      </c>
      <c r="E6" s="7">
        <f>D6/D$9</f>
        <v>0.77525903694697085</v>
      </c>
    </row>
    <row r="7" spans="1:7" x14ac:dyDescent="0.2">
      <c r="A7" s="1" t="s">
        <v>30</v>
      </c>
      <c r="B7" s="6">
        <v>89310</v>
      </c>
      <c r="C7" s="7">
        <f>B7/B$9</f>
        <v>0.11647682070838147</v>
      </c>
      <c r="D7" s="14">
        <v>35941958086</v>
      </c>
      <c r="E7" s="7">
        <f>D7/D$9</f>
        <v>0.2247409630530291</v>
      </c>
    </row>
    <row r="9" spans="1:7" x14ac:dyDescent="0.2">
      <c r="A9" s="9" t="s">
        <v>12</v>
      </c>
      <c r="B9" s="10">
        <f>SUM(B6:B7)</f>
        <v>766762</v>
      </c>
      <c r="C9" s="29">
        <f>SUM(C6:C7)</f>
        <v>1</v>
      </c>
      <c r="D9" s="15">
        <f>SUM(D6:D7)</f>
        <v>159926154973</v>
      </c>
      <c r="E9" s="29">
        <f>SUM(E6:E7)</f>
        <v>1</v>
      </c>
      <c r="G9" s="54">
        <f>+D9/1000000000</f>
        <v>159.926154973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5"/>
  <sheetViews>
    <sheetView zoomScaleNormal="100" workbookViewId="0">
      <selection sqref="A1:H1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6" t="s">
        <v>48</v>
      </c>
      <c r="B1" s="56"/>
      <c r="C1" s="56"/>
      <c r="D1" s="56"/>
      <c r="E1" s="56"/>
      <c r="F1" s="56"/>
      <c r="G1" s="56"/>
      <c r="H1" s="56"/>
    </row>
    <row r="2" spans="1:14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5"/>
      <c r="J2" s="55"/>
      <c r="K2" s="55"/>
      <c r="L2" s="55"/>
      <c r="M2" s="55"/>
      <c r="N2" s="1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135388</v>
      </c>
      <c r="C5" s="7">
        <f>B5/B$13</f>
        <v>0.9580989179740852</v>
      </c>
      <c r="D5" s="6">
        <v>766762</v>
      </c>
      <c r="E5" s="7">
        <f>D5/D$13</f>
        <v>0.94636271629927671</v>
      </c>
      <c r="F5" s="14">
        <v>159926154973</v>
      </c>
      <c r="G5" s="7">
        <f>F5/F$13</f>
        <v>0.5673571668398949</v>
      </c>
      <c r="H5" s="14">
        <f>IF(D5=0,"-",+F5/D5)</f>
        <v>208573.39692499107</v>
      </c>
      <c r="I5" s="25"/>
    </row>
    <row r="6" spans="1:14" x14ac:dyDescent="0.2">
      <c r="A6" s="51" t="s">
        <v>6</v>
      </c>
      <c r="B6" s="6">
        <v>2334</v>
      </c>
      <c r="C6" s="7">
        <f t="shared" ref="C6:C11" si="0">B6/B$13</f>
        <v>1.6516994671252363E-2</v>
      </c>
      <c r="D6" s="6">
        <v>9820</v>
      </c>
      <c r="E6" s="7">
        <f t="shared" ref="E6:E11" si="1">D6/D$13</f>
        <v>1.212016489348572E-2</v>
      </c>
      <c r="F6" s="14">
        <v>5146512016</v>
      </c>
      <c r="G6" s="7">
        <f t="shared" ref="G6:G11" si="2">F6/F$13</f>
        <v>1.8257867057444095E-2</v>
      </c>
      <c r="H6" s="14">
        <f t="shared" ref="H6:H11" si="3">IF(D6=0,"-",+F6/D6)</f>
        <v>524084.72668024438</v>
      </c>
    </row>
    <row r="7" spans="1:14" x14ac:dyDescent="0.2">
      <c r="A7" s="51" t="s">
        <v>7</v>
      </c>
      <c r="B7" s="6">
        <v>284</v>
      </c>
      <c r="C7" s="7">
        <f t="shared" si="0"/>
        <v>2.0097799857050859E-3</v>
      </c>
      <c r="D7" s="6">
        <v>1039</v>
      </c>
      <c r="E7" s="7">
        <f t="shared" si="1"/>
        <v>1.2823677519686011E-3</v>
      </c>
      <c r="F7" s="14">
        <v>1267018163</v>
      </c>
      <c r="G7" s="7">
        <f t="shared" si="2"/>
        <v>4.494898507475093E-3</v>
      </c>
      <c r="H7" s="14">
        <f t="shared" si="3"/>
        <v>1219459.2521655438</v>
      </c>
    </row>
    <row r="8" spans="1:14" x14ac:dyDescent="0.2">
      <c r="A8" s="51" t="s">
        <v>8</v>
      </c>
      <c r="B8" s="6">
        <v>354</v>
      </c>
      <c r="C8" s="7">
        <f t="shared" si="0"/>
        <v>2.5051482920408468E-3</v>
      </c>
      <c r="D8" s="6">
        <v>2675</v>
      </c>
      <c r="E8" s="7">
        <f t="shared" si="1"/>
        <v>3.3015724124311916E-3</v>
      </c>
      <c r="F8" s="14">
        <v>5735871000</v>
      </c>
      <c r="G8" s="7">
        <f t="shared" si="2"/>
        <v>2.0348688558594615E-2</v>
      </c>
      <c r="H8" s="14">
        <f t="shared" si="3"/>
        <v>2144250.8411214952</v>
      </c>
    </row>
    <row r="9" spans="1:14" x14ac:dyDescent="0.2">
      <c r="A9" s="51" t="s">
        <v>9</v>
      </c>
      <c r="B9" s="6">
        <v>2348</v>
      </c>
      <c r="C9" s="7">
        <f t="shared" si="0"/>
        <v>1.6616068332519513E-2</v>
      </c>
      <c r="D9" s="6">
        <v>28183</v>
      </c>
      <c r="E9" s="7">
        <f t="shared" si="1"/>
        <v>3.4784379551233001E-2</v>
      </c>
      <c r="F9" s="14">
        <v>94656929152</v>
      </c>
      <c r="G9" s="7">
        <f t="shared" si="2"/>
        <v>0.33580678003863818</v>
      </c>
      <c r="H9" s="14">
        <f t="shared" si="3"/>
        <v>3358653.4134762092</v>
      </c>
    </row>
    <row r="10" spans="1:14" x14ac:dyDescent="0.2">
      <c r="A10" s="51" t="s">
        <v>10</v>
      </c>
      <c r="B10" s="6">
        <v>545</v>
      </c>
      <c r="C10" s="7">
        <f t="shared" si="0"/>
        <v>3.8567960993284222E-3</v>
      </c>
      <c r="D10" s="6">
        <v>1562</v>
      </c>
      <c r="E10" s="7">
        <f t="shared" si="1"/>
        <v>1.927871442324307E-3</v>
      </c>
      <c r="F10" s="14">
        <v>14777664000</v>
      </c>
      <c r="G10" s="7">
        <f t="shared" si="2"/>
        <v>5.2425530901855283E-2</v>
      </c>
      <c r="H10" s="14">
        <f t="shared" si="3"/>
        <v>9460732.3943661973</v>
      </c>
    </row>
    <row r="11" spans="1:14" x14ac:dyDescent="0.2">
      <c r="A11" s="51" t="s">
        <v>11</v>
      </c>
      <c r="B11" s="6">
        <v>56</v>
      </c>
      <c r="C11" s="7">
        <f t="shared" si="0"/>
        <v>3.962946450686085E-4</v>
      </c>
      <c r="D11" s="6">
        <v>179</v>
      </c>
      <c r="E11" s="7">
        <f t="shared" si="1"/>
        <v>2.2092764928044234E-4</v>
      </c>
      <c r="F11" s="14">
        <v>368999000</v>
      </c>
      <c r="G11" s="7">
        <f t="shared" si="2"/>
        <v>1.3090680960978472E-3</v>
      </c>
      <c r="H11" s="14">
        <f t="shared" si="3"/>
        <v>2061446.9273743017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141309</v>
      </c>
      <c r="C13" s="11">
        <f t="shared" si="4"/>
        <v>1</v>
      </c>
      <c r="D13" s="10">
        <f t="shared" si="4"/>
        <v>810220</v>
      </c>
      <c r="E13" s="12">
        <f t="shared" si="4"/>
        <v>1</v>
      </c>
      <c r="F13" s="15">
        <f t="shared" si="4"/>
        <v>281879148304</v>
      </c>
      <c r="G13" s="12">
        <f t="shared" si="4"/>
        <v>1</v>
      </c>
      <c r="H13" s="15">
        <f>F13/D13</f>
        <v>347904.45595517266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96070</v>
      </c>
      <c r="C16" s="7">
        <f t="shared" ref="C16:C22" si="5">B16/B$24</f>
        <v>0.97541907382400428</v>
      </c>
      <c r="D16" s="6">
        <v>306281</v>
      </c>
      <c r="E16" s="7">
        <f t="shared" ref="E16:E22" si="6">D16/D$24</f>
        <v>0.97881499472691824</v>
      </c>
      <c r="F16" s="20">
        <v>43448771111</v>
      </c>
      <c r="G16" s="7">
        <f t="shared" ref="G16:G22" si="7">F16/F$24</f>
        <v>0.90024495308547636</v>
      </c>
      <c r="H16" s="20">
        <f t="shared" ref="H16:H22" si="8">IF(D16=0,"-",+F16/D16)</f>
        <v>141859.17869864602</v>
      </c>
      <c r="J16" s="8"/>
      <c r="M16" s="1"/>
      <c r="N16" s="1"/>
    </row>
    <row r="17" spans="1:14" x14ac:dyDescent="0.2">
      <c r="A17" s="1" t="s">
        <v>6</v>
      </c>
      <c r="B17" s="6">
        <v>1226</v>
      </c>
      <c r="C17" s="7">
        <f t="shared" si="5"/>
        <v>1.2447837873511286E-2</v>
      </c>
      <c r="D17" s="6">
        <v>2750</v>
      </c>
      <c r="E17" s="7">
        <f t="shared" si="6"/>
        <v>8.7884695279792906E-3</v>
      </c>
      <c r="F17" s="20">
        <v>807900099</v>
      </c>
      <c r="G17" s="7">
        <f t="shared" si="7"/>
        <v>1.6739437459897984E-2</v>
      </c>
      <c r="H17" s="20">
        <f t="shared" si="8"/>
        <v>293781.8541818182</v>
      </c>
      <c r="J17" s="8"/>
      <c r="M17" s="1"/>
      <c r="N17" s="1"/>
    </row>
    <row r="18" spans="1:14" x14ac:dyDescent="0.2">
      <c r="A18" s="1" t="s">
        <v>7</v>
      </c>
      <c r="B18" s="6">
        <v>107</v>
      </c>
      <c r="C18" s="7">
        <f t="shared" si="5"/>
        <v>1.0863936806408707E-3</v>
      </c>
      <c r="D18" s="6">
        <v>196</v>
      </c>
      <c r="E18" s="7">
        <f t="shared" si="6"/>
        <v>6.2637819181234219E-4</v>
      </c>
      <c r="F18" s="20">
        <v>109975000</v>
      </c>
      <c r="G18" s="7">
        <f t="shared" si="7"/>
        <v>2.278647616123489E-3</v>
      </c>
      <c r="H18" s="20">
        <f t="shared" si="8"/>
        <v>561096.93877551018</v>
      </c>
      <c r="J18" s="8"/>
      <c r="M18" s="1"/>
      <c r="N18" s="1"/>
    </row>
    <row r="19" spans="1:14" x14ac:dyDescent="0.2">
      <c r="A19" s="1" t="s">
        <v>8</v>
      </c>
      <c r="B19" s="6">
        <v>207</v>
      </c>
      <c r="C19" s="7">
        <f t="shared" si="5"/>
        <v>2.1017148775014974E-3</v>
      </c>
      <c r="D19" s="6">
        <v>612</v>
      </c>
      <c r="E19" s="7">
        <f t="shared" si="6"/>
        <v>1.9558339458630278E-3</v>
      </c>
      <c r="F19" s="20">
        <v>316136000</v>
      </c>
      <c r="G19" s="7">
        <f t="shared" si="7"/>
        <v>6.5502390795254863E-3</v>
      </c>
      <c r="H19" s="20">
        <f t="shared" si="8"/>
        <v>516562.09150326799</v>
      </c>
      <c r="J19" s="8"/>
      <c r="M19" s="1"/>
      <c r="N19" s="1"/>
    </row>
    <row r="20" spans="1:14" x14ac:dyDescent="0.2">
      <c r="A20" s="1" t="s">
        <v>9</v>
      </c>
      <c r="B20" s="6">
        <v>793</v>
      </c>
      <c r="C20" s="7">
        <f t="shared" si="5"/>
        <v>8.0514970911047708E-3</v>
      </c>
      <c r="D20" s="6">
        <v>2933</v>
      </c>
      <c r="E20" s="7">
        <f t="shared" si="6"/>
        <v>9.373302227477549E-3</v>
      </c>
      <c r="F20" s="20">
        <v>2905012315</v>
      </c>
      <c r="G20" s="7">
        <f t="shared" si="7"/>
        <v>6.0190946909607898E-2</v>
      </c>
      <c r="H20" s="20">
        <f t="shared" si="8"/>
        <v>990457.65939311287</v>
      </c>
      <c r="J20" s="8"/>
      <c r="M20" s="1"/>
      <c r="N20" s="1"/>
    </row>
    <row r="21" spans="1:14" x14ac:dyDescent="0.2">
      <c r="A21" s="1" t="s">
        <v>10</v>
      </c>
      <c r="B21" s="6">
        <v>73</v>
      </c>
      <c r="C21" s="7">
        <f t="shared" si="5"/>
        <v>7.4118447370825761E-4</v>
      </c>
      <c r="D21" s="6">
        <v>110</v>
      </c>
      <c r="E21" s="7">
        <f t="shared" si="6"/>
        <v>3.5153878111917166E-4</v>
      </c>
      <c r="F21" s="20">
        <v>610707000</v>
      </c>
      <c r="G21" s="7">
        <f t="shared" si="7"/>
        <v>1.2653658101386021E-2</v>
      </c>
      <c r="H21" s="20">
        <f t="shared" si="8"/>
        <v>5551881.8181818184</v>
      </c>
      <c r="J21" s="8"/>
      <c r="M21" s="1"/>
      <c r="N21" s="1"/>
    </row>
    <row r="22" spans="1:14" x14ac:dyDescent="0.2">
      <c r="A22" s="1" t="s">
        <v>11</v>
      </c>
      <c r="B22" s="6">
        <v>15</v>
      </c>
      <c r="C22" s="7">
        <f t="shared" si="5"/>
        <v>1.5229817952909402E-4</v>
      </c>
      <c r="D22" s="6">
        <v>28</v>
      </c>
      <c r="E22" s="7">
        <f t="shared" si="6"/>
        <v>8.9482598830334598E-5</v>
      </c>
      <c r="F22" s="20">
        <v>64775000</v>
      </c>
      <c r="G22" s="7">
        <f t="shared" si="7"/>
        <v>1.3421177479827143E-3</v>
      </c>
      <c r="H22" s="20">
        <f t="shared" si="8"/>
        <v>2313392.8571428573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98491</v>
      </c>
      <c r="C24" s="11">
        <f t="shared" si="9"/>
        <v>1.0000000000000002</v>
      </c>
      <c r="D24" s="10">
        <f t="shared" si="9"/>
        <v>312910</v>
      </c>
      <c r="E24" s="11">
        <f t="shared" si="9"/>
        <v>1</v>
      </c>
      <c r="F24" s="21">
        <f t="shared" si="9"/>
        <v>48263276525</v>
      </c>
      <c r="G24" s="11">
        <f t="shared" si="9"/>
        <v>1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133491</v>
      </c>
      <c r="C27" s="7">
        <f>B27/B$35</f>
        <v>0.95768676150915777</v>
      </c>
      <c r="D27" s="6">
        <v>460481</v>
      </c>
      <c r="E27" s="7">
        <f>D27/D$35</f>
        <v>0.92594357644125391</v>
      </c>
      <c r="F27" s="20">
        <v>116477383862</v>
      </c>
      <c r="G27" s="7">
        <f>F27/F$35</f>
        <v>0.49858506177263201</v>
      </c>
      <c r="H27" s="20">
        <f t="shared" ref="H27:H33" si="10">IF(D27=0,"-",+F27/D27)</f>
        <v>252947.20924859005</v>
      </c>
      <c r="J27" s="8"/>
    </row>
    <row r="28" spans="1:14" x14ac:dyDescent="0.2">
      <c r="A28" s="1" t="s">
        <v>6</v>
      </c>
      <c r="B28" s="6">
        <v>2314</v>
      </c>
      <c r="C28" s="7">
        <f t="shared" ref="C28:C33" si="11">B28/B$35</f>
        <v>1.6601023036251068E-2</v>
      </c>
      <c r="D28" s="6">
        <v>7070</v>
      </c>
      <c r="E28" s="7">
        <f t="shared" ref="E28:E33" si="12">D28/D$35</f>
        <v>1.4216484687619392E-2</v>
      </c>
      <c r="F28" s="20">
        <v>4338611917</v>
      </c>
      <c r="G28" s="7">
        <f t="shared" ref="G28:G33" si="13">F28/F$35</f>
        <v>1.8571563156052667E-2</v>
      </c>
      <c r="H28" s="20">
        <f t="shared" si="10"/>
        <v>613665.05190947664</v>
      </c>
      <c r="J28" s="8"/>
    </row>
    <row r="29" spans="1:14" x14ac:dyDescent="0.2">
      <c r="A29" s="1" t="s">
        <v>7</v>
      </c>
      <c r="B29" s="6">
        <v>282</v>
      </c>
      <c r="C29" s="7">
        <f t="shared" si="11"/>
        <v>2.0231151669070015E-3</v>
      </c>
      <c r="D29" s="6">
        <v>843</v>
      </c>
      <c r="E29" s="7">
        <f t="shared" si="12"/>
        <v>1.6951197442239248E-3</v>
      </c>
      <c r="F29" s="20">
        <v>1157043163</v>
      </c>
      <c r="G29" s="7">
        <f t="shared" si="13"/>
        <v>4.952759220463239E-3</v>
      </c>
      <c r="H29" s="20">
        <f t="shared" si="10"/>
        <v>1372530.4424673785</v>
      </c>
      <c r="J29" s="8"/>
    </row>
    <row r="30" spans="1:14" x14ac:dyDescent="0.2">
      <c r="A30" s="1" t="s">
        <v>8</v>
      </c>
      <c r="B30" s="6">
        <v>353</v>
      </c>
      <c r="C30" s="7">
        <f t="shared" si="11"/>
        <v>2.5324810422630195E-3</v>
      </c>
      <c r="D30" s="6">
        <v>2063</v>
      </c>
      <c r="E30" s="7">
        <f t="shared" si="12"/>
        <v>4.1483179505740885E-3</v>
      </c>
      <c r="F30" s="20">
        <v>5419735000</v>
      </c>
      <c r="G30" s="7">
        <f t="shared" si="13"/>
        <v>2.3199344114457492E-2</v>
      </c>
      <c r="H30" s="20">
        <f t="shared" si="10"/>
        <v>2627113.4270479884</v>
      </c>
      <c r="J30" s="8"/>
    </row>
    <row r="31" spans="1:14" x14ac:dyDescent="0.2">
      <c r="A31" s="1" t="s">
        <v>9</v>
      </c>
      <c r="B31" s="6">
        <v>2348</v>
      </c>
      <c r="C31" s="7">
        <f t="shared" si="11"/>
        <v>1.6844944723041273E-2</v>
      </c>
      <c r="D31" s="6">
        <v>25250</v>
      </c>
      <c r="E31" s="7">
        <f t="shared" si="12"/>
        <v>5.0773159598640684E-2</v>
      </c>
      <c r="F31" s="20">
        <v>91751916837</v>
      </c>
      <c r="G31" s="7">
        <f t="shared" si="13"/>
        <v>0.39274693169733377</v>
      </c>
      <c r="H31" s="20">
        <f t="shared" si="10"/>
        <v>3633739.2806732673</v>
      </c>
      <c r="J31" s="8"/>
    </row>
    <row r="32" spans="1:14" x14ac:dyDescent="0.2">
      <c r="A32" s="1" t="s">
        <v>10</v>
      </c>
      <c r="B32" s="6">
        <v>545</v>
      </c>
      <c r="C32" s="7">
        <f t="shared" si="11"/>
        <v>3.909921155901829E-3</v>
      </c>
      <c r="D32" s="6">
        <v>1452</v>
      </c>
      <c r="E32" s="7">
        <f t="shared" si="12"/>
        <v>2.9197080291970801E-3</v>
      </c>
      <c r="F32" s="20">
        <v>14166957000</v>
      </c>
      <c r="G32" s="7">
        <f t="shared" si="13"/>
        <v>6.0642099751689403E-2</v>
      </c>
      <c r="H32" s="20">
        <f t="shared" si="10"/>
        <v>9756857.4380165283</v>
      </c>
      <c r="J32" s="8"/>
    </row>
    <row r="33" spans="1:14" x14ac:dyDescent="0.2">
      <c r="A33" s="1" t="s">
        <v>11</v>
      </c>
      <c r="B33" s="6">
        <v>56</v>
      </c>
      <c r="C33" s="7">
        <f t="shared" si="11"/>
        <v>4.0175336647798606E-4</v>
      </c>
      <c r="D33" s="6">
        <v>151</v>
      </c>
      <c r="E33" s="7">
        <f t="shared" si="12"/>
        <v>3.0363354849088095E-4</v>
      </c>
      <c r="F33" s="20">
        <v>304224000</v>
      </c>
      <c r="G33" s="7">
        <f t="shared" si="13"/>
        <v>1.3022402873713783E-3</v>
      </c>
      <c r="H33" s="20">
        <f t="shared" si="10"/>
        <v>2014728.4768211921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139389</v>
      </c>
      <c r="C35" s="11">
        <f t="shared" si="14"/>
        <v>1</v>
      </c>
      <c r="D35" s="10">
        <f t="shared" si="14"/>
        <v>497310</v>
      </c>
      <c r="E35" s="11">
        <f t="shared" si="14"/>
        <v>0.99999999999999989</v>
      </c>
      <c r="F35" s="21">
        <f t="shared" si="14"/>
        <v>233615871779</v>
      </c>
      <c r="G35" s="11">
        <f t="shared" si="14"/>
        <v>0.99999999999999989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111934</v>
      </c>
      <c r="C38" s="7">
        <f t="shared" ref="C38:C44" si="15">B38/B$46</f>
        <v>0.95415643753409707</v>
      </c>
      <c r="D38" s="6">
        <v>277880</v>
      </c>
      <c r="E38" s="7">
        <f t="shared" ref="E38:E44" si="16">D38/D$46</f>
        <v>0.93275866698890952</v>
      </c>
      <c r="F38" s="20">
        <v>69432543225</v>
      </c>
      <c r="G38" s="7">
        <f t="shared" ref="G38:G44" si="17">F38/F$46</f>
        <v>0.50551446964647606</v>
      </c>
      <c r="H38" s="20">
        <f t="shared" ref="H38:H44" si="18">IF(D38=0,"-",+F38/D38)</f>
        <v>249865.20521448107</v>
      </c>
      <c r="J38" s="8"/>
      <c r="N38" s="1"/>
    </row>
    <row r="39" spans="1:14" x14ac:dyDescent="0.2">
      <c r="A39" s="1" t="s">
        <v>6</v>
      </c>
      <c r="B39" s="6">
        <v>2067</v>
      </c>
      <c r="C39" s="7">
        <f t="shared" si="15"/>
        <v>1.7619680851063829E-2</v>
      </c>
      <c r="D39" s="6">
        <v>5022</v>
      </c>
      <c r="E39" s="7">
        <f t="shared" si="16"/>
        <v>1.6857326995891403E-2</v>
      </c>
      <c r="F39" s="20">
        <v>3556499890</v>
      </c>
      <c r="G39" s="7">
        <f t="shared" si="17"/>
        <v>2.589365263295957E-2</v>
      </c>
      <c r="H39" s="20">
        <f t="shared" si="18"/>
        <v>708183.96853843087</v>
      </c>
      <c r="J39" s="8"/>
      <c r="N39" s="1"/>
    </row>
    <row r="40" spans="1:14" x14ac:dyDescent="0.2">
      <c r="A40" s="1" t="s">
        <v>7</v>
      </c>
      <c r="B40" s="6">
        <v>268</v>
      </c>
      <c r="C40" s="7">
        <f t="shared" si="15"/>
        <v>2.284506273867976E-3</v>
      </c>
      <c r="D40" s="6">
        <v>739</v>
      </c>
      <c r="E40" s="7">
        <f t="shared" si="16"/>
        <v>2.4805982974838207E-3</v>
      </c>
      <c r="F40" s="20">
        <v>1034463163</v>
      </c>
      <c r="G40" s="7">
        <f t="shared" si="17"/>
        <v>7.5315705420462235E-3</v>
      </c>
      <c r="H40" s="20">
        <f t="shared" si="18"/>
        <v>1399814.8349120433</v>
      </c>
      <c r="J40" s="8"/>
      <c r="N40" s="1"/>
    </row>
    <row r="41" spans="1:14" x14ac:dyDescent="0.2">
      <c r="A41" s="1" t="s">
        <v>8</v>
      </c>
      <c r="B41" s="6">
        <v>333</v>
      </c>
      <c r="C41" s="7">
        <f t="shared" si="15"/>
        <v>2.8385842880523731E-3</v>
      </c>
      <c r="D41" s="6">
        <v>1309</v>
      </c>
      <c r="E41" s="7">
        <f t="shared" si="16"/>
        <v>4.3939149816053062E-3</v>
      </c>
      <c r="F41" s="20">
        <v>4623440000</v>
      </c>
      <c r="G41" s="7">
        <f t="shared" si="17"/>
        <v>3.3661676657420224E-2</v>
      </c>
      <c r="H41" s="20">
        <f t="shared" si="18"/>
        <v>3532039.7249809015</v>
      </c>
      <c r="J41" s="8"/>
      <c r="N41" s="1"/>
    </row>
    <row r="42" spans="1:14" x14ac:dyDescent="0.2">
      <c r="A42" s="1" t="s">
        <v>9</v>
      </c>
      <c r="B42" s="6">
        <v>2120</v>
      </c>
      <c r="C42" s="7">
        <f t="shared" si="15"/>
        <v>1.8071467539552646E-2</v>
      </c>
      <c r="D42" s="6">
        <v>11591</v>
      </c>
      <c r="E42" s="7">
        <f t="shared" si="16"/>
        <v>3.8907462606407262E-2</v>
      </c>
      <c r="F42" s="20">
        <v>46332328506</v>
      </c>
      <c r="G42" s="7">
        <f t="shared" si="17"/>
        <v>0.33732975034916551</v>
      </c>
      <c r="H42" s="20">
        <f t="shared" si="18"/>
        <v>3997267.5788111468</v>
      </c>
      <c r="J42" s="8"/>
      <c r="N42" s="1"/>
    </row>
    <row r="43" spans="1:14" x14ac:dyDescent="0.2">
      <c r="A43" s="1" t="s">
        <v>10</v>
      </c>
      <c r="B43" s="6">
        <v>542</v>
      </c>
      <c r="C43" s="7">
        <f t="shared" si="15"/>
        <v>4.6201582105837424E-3</v>
      </c>
      <c r="D43" s="6">
        <v>1253</v>
      </c>
      <c r="E43" s="7">
        <f t="shared" si="16"/>
        <v>4.2059400091302131E-3</v>
      </c>
      <c r="F43" s="20">
        <v>12131105000</v>
      </c>
      <c r="G43" s="7">
        <f t="shared" si="17"/>
        <v>8.8322403666363958E-2</v>
      </c>
      <c r="H43" s="20">
        <f t="shared" si="18"/>
        <v>9681648.044692738</v>
      </c>
      <c r="J43" s="8"/>
      <c r="N43" s="1"/>
    </row>
    <row r="44" spans="1:14" x14ac:dyDescent="0.2">
      <c r="A44" s="1" t="s">
        <v>11</v>
      </c>
      <c r="B44" s="6">
        <v>48</v>
      </c>
      <c r="C44" s="7">
        <f t="shared" si="15"/>
        <v>4.0916530278232408E-4</v>
      </c>
      <c r="D44" s="6">
        <v>118</v>
      </c>
      <c r="E44" s="7">
        <f t="shared" si="16"/>
        <v>3.9609012057251805E-4</v>
      </c>
      <c r="F44" s="20">
        <v>239879000</v>
      </c>
      <c r="G44" s="7">
        <f t="shared" si="17"/>
        <v>1.7464765055684309E-3</v>
      </c>
      <c r="H44" s="20">
        <f t="shared" si="18"/>
        <v>2032872.8813559322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117312</v>
      </c>
      <c r="C46" s="11">
        <f t="shared" si="19"/>
        <v>1</v>
      </c>
      <c r="D46" s="10">
        <f t="shared" si="19"/>
        <v>297912</v>
      </c>
      <c r="E46" s="11">
        <f t="shared" si="19"/>
        <v>1</v>
      </c>
      <c r="F46" s="10">
        <f t="shared" si="19"/>
        <v>137350258784</v>
      </c>
      <c r="G46" s="11">
        <f t="shared" si="19"/>
        <v>1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101155</v>
      </c>
      <c r="C49" s="7">
        <f t="shared" ref="C49:C55" si="20">B49/B$57</f>
        <v>0.96602141090409022</v>
      </c>
      <c r="D49" s="6">
        <v>182601</v>
      </c>
      <c r="E49" s="7">
        <f t="shared" ref="E49:E55" si="21">D49/D$57</f>
        <v>0.91576144194024012</v>
      </c>
      <c r="F49" s="20">
        <v>47044840637</v>
      </c>
      <c r="G49" s="7">
        <f t="shared" ref="G49:G55" si="22">F49/F$57</f>
        <v>0.48869829187545394</v>
      </c>
      <c r="H49" s="20">
        <f t="shared" ref="H49:H55" si="23">IF(D49=0,"-",+F49/D49)</f>
        <v>257637.36582494073</v>
      </c>
      <c r="J49" s="8"/>
      <c r="N49" s="1"/>
    </row>
    <row r="50" spans="1:14" x14ac:dyDescent="0.2">
      <c r="A50" s="1" t="s">
        <v>6</v>
      </c>
      <c r="B50" s="6">
        <v>1011</v>
      </c>
      <c r="C50" s="7">
        <f t="shared" si="20"/>
        <v>9.6549616571008374E-3</v>
      </c>
      <c r="D50" s="6">
        <v>2048</v>
      </c>
      <c r="E50" s="7">
        <f t="shared" si="21"/>
        <v>1.0270915455521119E-2</v>
      </c>
      <c r="F50" s="20">
        <v>782112027</v>
      </c>
      <c r="G50" s="7">
        <f t="shared" si="22"/>
        <v>8.1245213391060271E-3</v>
      </c>
      <c r="H50" s="20">
        <f t="shared" si="23"/>
        <v>381890.63818359375</v>
      </c>
      <c r="J50" s="8"/>
      <c r="N50" s="1"/>
    </row>
    <row r="51" spans="1:14" x14ac:dyDescent="0.2">
      <c r="A51" s="1" t="s">
        <v>7</v>
      </c>
      <c r="B51" s="6">
        <v>54</v>
      </c>
      <c r="C51" s="7">
        <f t="shared" si="20"/>
        <v>5.1569528138817528E-4</v>
      </c>
      <c r="D51" s="6">
        <v>104</v>
      </c>
      <c r="E51" s="7">
        <f t="shared" si="21"/>
        <v>5.2156992547568181E-4</v>
      </c>
      <c r="F51" s="20">
        <v>122580000</v>
      </c>
      <c r="G51" s="7">
        <f t="shared" si="22"/>
        <v>1.2733518874114141E-3</v>
      </c>
      <c r="H51" s="20">
        <f t="shared" si="23"/>
        <v>1178653.8461538462</v>
      </c>
      <c r="J51" s="8"/>
      <c r="N51" s="1"/>
    </row>
    <row r="52" spans="1:14" x14ac:dyDescent="0.2">
      <c r="A52" s="1" t="s">
        <v>8</v>
      </c>
      <c r="B52" s="6">
        <v>297</v>
      </c>
      <c r="C52" s="7">
        <f t="shared" si="20"/>
        <v>2.836324047634964E-3</v>
      </c>
      <c r="D52" s="6">
        <v>754</v>
      </c>
      <c r="E52" s="7">
        <f t="shared" si="21"/>
        <v>3.7813819596986932E-3</v>
      </c>
      <c r="F52" s="20">
        <v>796295000</v>
      </c>
      <c r="G52" s="7">
        <f t="shared" si="22"/>
        <v>8.2718530036406581E-3</v>
      </c>
      <c r="H52" s="20">
        <f t="shared" si="23"/>
        <v>1056094.1644562334</v>
      </c>
      <c r="J52" s="8"/>
      <c r="N52" s="1"/>
    </row>
    <row r="53" spans="1:14" x14ac:dyDescent="0.2">
      <c r="A53" s="1" t="s">
        <v>9</v>
      </c>
      <c r="B53" s="6">
        <v>2070</v>
      </c>
      <c r="C53" s="7">
        <f t="shared" si="20"/>
        <v>1.9768319119880053E-2</v>
      </c>
      <c r="D53" s="6">
        <v>13659</v>
      </c>
      <c r="E53" s="7">
        <f t="shared" si="21"/>
        <v>6.8501188577618638E-2</v>
      </c>
      <c r="F53" s="20">
        <v>45419588331</v>
      </c>
      <c r="G53" s="7">
        <f t="shared" si="22"/>
        <v>0.47181529227221641</v>
      </c>
      <c r="H53" s="20">
        <f t="shared" si="23"/>
        <v>3325249.8961124532</v>
      </c>
      <c r="J53" s="8"/>
      <c r="N53" s="1"/>
    </row>
    <row r="54" spans="1:14" x14ac:dyDescent="0.2">
      <c r="A54" s="1" t="s">
        <v>10</v>
      </c>
      <c r="B54" s="6">
        <v>101</v>
      </c>
      <c r="C54" s="7">
        <f t="shared" si="20"/>
        <v>9.6454117444825377E-4</v>
      </c>
      <c r="D54" s="6">
        <v>199</v>
      </c>
      <c r="E54" s="7">
        <f t="shared" si="21"/>
        <v>9.9800399201596798E-4</v>
      </c>
      <c r="F54" s="20">
        <v>2035852000</v>
      </c>
      <c r="G54" s="7">
        <f t="shared" si="22"/>
        <v>2.1148278566571237E-2</v>
      </c>
      <c r="H54" s="20">
        <f t="shared" si="23"/>
        <v>10230412.060301507</v>
      </c>
      <c r="J54" s="8"/>
      <c r="N54" s="1"/>
    </row>
    <row r="55" spans="1:14" x14ac:dyDescent="0.2">
      <c r="A55" s="1" t="s">
        <v>11</v>
      </c>
      <c r="B55" s="6">
        <v>25</v>
      </c>
      <c r="C55" s="7">
        <f t="shared" si="20"/>
        <v>2.3874781545748857E-4</v>
      </c>
      <c r="D55" s="6">
        <v>33</v>
      </c>
      <c r="E55" s="7">
        <f t="shared" si="21"/>
        <v>1.6549814942978366E-4</v>
      </c>
      <c r="F55" s="20">
        <v>64345000</v>
      </c>
      <c r="G55" s="7">
        <f t="shared" si="22"/>
        <v>6.684110556003217E-4</v>
      </c>
      <c r="H55" s="20">
        <f t="shared" si="23"/>
        <v>1949848.4848484849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104713</v>
      </c>
      <c r="C57" s="11">
        <f t="shared" si="24"/>
        <v>1</v>
      </c>
      <c r="D57" s="10">
        <f t="shared" si="24"/>
        <v>199398</v>
      </c>
      <c r="E57" s="11">
        <f t="shared" si="24"/>
        <v>1</v>
      </c>
      <c r="F57" s="10">
        <f t="shared" si="24"/>
        <v>96265612995</v>
      </c>
      <c r="G57" s="11">
        <f t="shared" si="24"/>
        <v>1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 xr:uid="{00000000-0004-0000-0400-000000000000}"/>
    <hyperlink ref="A6:A11" location="Definitions!A1" display="Long Note" xr:uid="{00000000-0004-0000-0400-000001000000}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16"/>
  <sheetViews>
    <sheetView workbookViewId="0"/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Benjamin Felser</cp:lastModifiedBy>
  <cp:lastPrinted>2001-02-08T21:22:29Z</cp:lastPrinted>
  <dcterms:created xsi:type="dcterms:W3CDTF">2000-09-06T18:30:25Z</dcterms:created>
  <dcterms:modified xsi:type="dcterms:W3CDTF">2019-07-03T18:33:42Z</dcterms:modified>
</cp:coreProperties>
</file>