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<sst xmlns="http://schemas.openxmlformats.org/spreadsheetml/2006/main" count="117" uniqueCount="50">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</sst>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653984</c:v>
                </c:pt>
                <c:pt idx="1">
                  <c:v>102589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756573</c:v>
                </c:pt>
                <c:pt idx="1">
                  <c:v>3725</c:v>
                </c:pt>
                <c:pt idx="2">
                  <c:v>619</c:v>
                </c:pt>
                <c:pt idx="3">
                  <c:v>1322</c:v>
                </c:pt>
                <c:pt idx="4">
                  <c:v>13216</c:v>
                </c:pt>
                <c:pt idx="5">
                  <c:v>719</c:v>
                </c:pt>
                <c:pt idx="6">
                  <c:v>340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125216829224</c:v>
                </c:pt>
                <c:pt idx="1">
                  <c:v>3453243092</c:v>
                </c:pt>
                <c:pt idx="2">
                  <c:v>3258085728</c:v>
                </c:pt>
                <c:pt idx="3">
                  <c:v>957049263</c:v>
                </c:pt>
                <c:pt idx="4">
                  <c:v>72965744785</c:v>
                </c:pt>
                <c:pt idx="5">
                  <c:v>11189686000</c:v>
                </c:pt>
                <c:pt idx="6">
                  <c:v>1565148389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92067892787</c:v>
                </c:pt>
                <c:pt idx="1">
                  <c:v>33148936437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165505.28398978023</c:v>
                </c:pt>
                <c:pt idx="1">
                  <c:v>146645.14971645072</c:v>
                </c:pt>
                <c:pt idx="2">
                  <c:v>174649.74294147894</c:v>
                </c:pt>
                <c:pt idx="3">
                  <c:v>158618.1089989748</c:v>
                </c:pt>
                <c:pt idx="4">
                  <c:v>208359.51879186457</c:v>
                </c:pt>
              </c:numCache>
            </c:numRef>
          </c:val>
        </c:ser>
        <c:axId val="29357376"/>
        <c:axId val="29225281"/>
      </c:barChart>
      <c:catAx>
        <c:axId val="29357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225281"/>
        <c:crosses val="autoZero"/>
        <c:auto val="1"/>
        <c:lblOffset val="100"/>
        <c:tickLblSkip val="1"/>
        <c:noMultiLvlLbl val="0"/>
      </c:catAx>
      <c:valAx>
        <c:axId val="2922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357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95"/>
          <c:w val="0.986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15562845.61891516</c:v>
                </c:pt>
                <c:pt idx="1">
                  <c:v>2037692.3076923077</c:v>
                </c:pt>
                <c:pt idx="2">
                  <c:v>16070282.828282828</c:v>
                </c:pt>
                <c:pt idx="3">
                  <c:v>16376061.643835617</c:v>
                </c:pt>
                <c:pt idx="4">
                  <c:v>14431981.651376147</c:v>
                </c:pt>
              </c:numCache>
            </c:numRef>
          </c:val>
        </c:ser>
        <c:axId val="22752626"/>
        <c:axId val="41136851"/>
      </c:barChart>
      <c:catAx>
        <c:axId val="2275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36851"/>
        <c:crosses val="autoZero"/>
        <c:auto val="1"/>
        <c:lblOffset val="100"/>
        <c:tickLblSkip val="1"/>
        <c:noMultiLvlLbl val="0"/>
      </c:catAx>
      <c:valAx>
        <c:axId val="41136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752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927045.1253691275</c:v>
                </c:pt>
                <c:pt idx="1">
                  <c:v>547685.548941799</c:v>
                </c:pt>
                <c:pt idx="2">
                  <c:v>1023641.9053553385</c:v>
                </c:pt>
                <c:pt idx="3">
                  <c:v>1098479.1944444445</c:v>
                </c:pt>
                <c:pt idx="4">
                  <c:v>699570.9156193896</c:v>
                </c:pt>
              </c:numCache>
            </c:numRef>
          </c:val>
        </c:ser>
        <c:axId val="2439780"/>
        <c:axId val="52440357"/>
      </c:barChart>
      <c:catAx>
        <c:axId val="243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440357"/>
        <c:crosses val="autoZero"/>
        <c:auto val="1"/>
        <c:lblOffset val="100"/>
        <c:tickLblSkip val="1"/>
        <c:noMultiLvlLbl val="0"/>
      </c:catAx>
      <c:valAx>
        <c:axId val="5244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9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5263466.442649434</c:v>
                </c:pt>
                <c:pt idx="1">
                  <c:v>679338.5943396227</c:v>
                </c:pt>
                <c:pt idx="2">
                  <c:v>6210674.146198831</c:v>
                </c:pt>
                <c:pt idx="3">
                  <c:v>6414242.904365905</c:v>
                </c:pt>
                <c:pt idx="4">
                  <c:v>3150781.25</c:v>
                </c:pt>
              </c:numCache>
            </c:numRef>
          </c:val>
        </c:ser>
        <c:axId val="19440662"/>
        <c:axId val="13068343"/>
      </c:barChart>
      <c:catAx>
        <c:axId val="1944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068343"/>
        <c:crosses val="autoZero"/>
        <c:auto val="1"/>
        <c:lblOffset val="100"/>
        <c:tickLblSkip val="1"/>
        <c:noMultiLvlLbl val="0"/>
      </c:catAx>
      <c:valAx>
        <c:axId val="1306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440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3625"/>
          <c:w val="0.958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723940.4409984872</c:v>
                </c:pt>
                <c:pt idx="1">
                  <c:v>666850.2244094488</c:v>
                </c:pt>
                <c:pt idx="2">
                  <c:v>737518.0767790262</c:v>
                </c:pt>
                <c:pt idx="3">
                  <c:v>794390.3566229985</c:v>
                </c:pt>
                <c:pt idx="4">
                  <c:v>634968.8477690289</c:v>
                </c:pt>
              </c:numCache>
            </c:numRef>
          </c:val>
        </c:ser>
        <c:axId val="36369032"/>
        <c:axId val="37252105"/>
      </c:barChart>
      <c:catAx>
        <c:axId val="3636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252105"/>
        <c:crosses val="autoZero"/>
        <c:auto val="1"/>
        <c:lblOffset val="100"/>
        <c:tickLblSkip val="1"/>
        <c:noMultiLvlLbl val="0"/>
      </c:catAx>
      <c:valAx>
        <c:axId val="3725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36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5521015.7978964895</c:v>
                </c:pt>
                <c:pt idx="1">
                  <c:v>3441902.845246357</c:v>
                </c:pt>
                <c:pt idx="2">
                  <c:v>5775453.31507431</c:v>
                </c:pt>
                <c:pt idx="3">
                  <c:v>6414713.883596051</c:v>
                </c:pt>
                <c:pt idx="4">
                  <c:v>5160583.061479507</c:v>
                </c:pt>
              </c:numCache>
            </c:numRef>
          </c:val>
        </c:ser>
        <c:axId val="13413818"/>
        <c:axId val="53297307"/>
      </c:barChart>
      <c:catAx>
        <c:axId val="13413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97307"/>
        <c:crosses val="autoZero"/>
        <c:auto val="1"/>
        <c:lblOffset val="100"/>
        <c:tickLblSkip val="1"/>
        <c:noMultiLvlLbl val="0"/>
      </c:catAx>
      <c:valAx>
        <c:axId val="53297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413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107441</c:v>
                </c:pt>
                <c:pt idx="1">
                  <c:v>1299</c:v>
                </c:pt>
                <c:pt idx="2">
                  <c:v>253</c:v>
                </c:pt>
                <c:pt idx="3">
                  <c:v>170</c:v>
                </c:pt>
                <c:pt idx="4">
                  <c:v>2357</c:v>
                </c:pt>
                <c:pt idx="5">
                  <c:v>455</c:v>
                </c:pt>
                <c:pt idx="6">
                  <c:v>107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192fdc2-fb95-4d57-8da1-2428677baa51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756,573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10243e9d-baf7-4653-bab3-8bcfdb810511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$125.22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673de1ef-4e85-4a3d-aec1-7be8065582ce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112,082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c8aca04-c0f2-4a00-95f1-95ef2ea8b9bc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776,514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7269911-b56e-4968-807b-5ba176230ac6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$218,605,786,481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653984</v>
      </c>
      <c r="C6" s="7">
        <f>B6/B$9</f>
        <v>0.8644030384377978</v>
      </c>
      <c r="D6" s="14">
        <v>92067892787</v>
      </c>
      <c r="E6" s="7">
        <f>D6/D$9</f>
        <v>0.7352677220591494</v>
      </c>
    </row>
    <row r="7" spans="1:5" ht="12.75">
      <c r="A7" s="1" t="s">
        <v>30</v>
      </c>
      <c r="B7" s="6">
        <v>102589</v>
      </c>
      <c r="C7" s="7">
        <f>B7/B$9</f>
        <v>0.1355969615622022</v>
      </c>
      <c r="D7" s="14">
        <v>33148936437</v>
      </c>
      <c r="E7" s="7">
        <f>D7/D$9</f>
        <v>0.2647322779408507</v>
      </c>
    </row>
    <row r="9" spans="1:7" ht="12.75">
      <c r="A9" s="9" t="s">
        <v>12</v>
      </c>
      <c r="B9" s="10">
        <f>SUM(B6:B7)</f>
        <v>756573</v>
      </c>
      <c r="C9" s="29">
        <f>SUM(C6:C7)</f>
        <v>1</v>
      </c>
      <c r="D9" s="15">
        <f>SUM(D6:D7)</f>
        <v>125216829224</v>
      </c>
      <c r="E9" s="29">
        <f>SUM(E6:E7)</f>
        <v>1</v>
      </c>
      <c r="G9" s="54">
        <f>+D9/1000000000</f>
        <v>125.216829224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107441</v>
      </c>
      <c r="C5" s="7">
        <f>B5/B$13</f>
        <v>0.958592815974019</v>
      </c>
      <c r="D5" s="6">
        <v>756573</v>
      </c>
      <c r="E5" s="7">
        <f>D5/D$13</f>
        <v>0.9743198448450382</v>
      </c>
      <c r="F5" s="14">
        <v>125216829224</v>
      </c>
      <c r="G5" s="7">
        <f>F5/F$13</f>
        <v>0.5727974141932567</v>
      </c>
      <c r="H5" s="14">
        <f>IF(D5=0,"-",+F5/D5)</f>
        <v>165505.28398978023</v>
      </c>
      <c r="I5" s="25"/>
    </row>
    <row r="6" spans="1:8" ht="12.75">
      <c r="A6" s="51" t="s">
        <v>6</v>
      </c>
      <c r="B6" s="6">
        <v>1299</v>
      </c>
      <c r="C6" s="7">
        <f aca="true" t="shared" si="0" ref="C6:C11">B6/B$13</f>
        <v>0.011589728948448457</v>
      </c>
      <c r="D6" s="6">
        <v>3725</v>
      </c>
      <c r="E6" s="7">
        <f aca="true" t="shared" si="1" ref="E6:E11">D6/D$13</f>
        <v>0.004797080284450763</v>
      </c>
      <c r="F6" s="14">
        <v>3453243092</v>
      </c>
      <c r="G6" s="7">
        <f aca="true" t="shared" si="2" ref="G6:G11">F6/F$13</f>
        <v>0.015796668274836067</v>
      </c>
      <c r="H6" s="14">
        <f aca="true" t="shared" si="3" ref="H6:H11">IF(D6=0,"-",+F6/D6)</f>
        <v>927045.1253691275</v>
      </c>
    </row>
    <row r="7" spans="1:8" ht="12.75">
      <c r="A7" s="51" t="s">
        <v>7</v>
      </c>
      <c r="B7" s="6">
        <v>253</v>
      </c>
      <c r="C7" s="7">
        <f t="shared" si="0"/>
        <v>0.0022572759229849576</v>
      </c>
      <c r="D7" s="6">
        <v>619</v>
      </c>
      <c r="E7" s="7">
        <f t="shared" si="1"/>
        <v>0.0007971524016308785</v>
      </c>
      <c r="F7" s="14">
        <v>3258085728</v>
      </c>
      <c r="G7" s="7">
        <f t="shared" si="2"/>
        <v>0.014903931778050966</v>
      </c>
      <c r="H7" s="14">
        <f t="shared" si="3"/>
        <v>5263466.442649434</v>
      </c>
    </row>
    <row r="8" spans="1:8" ht="12.75">
      <c r="A8" s="51" t="s">
        <v>8</v>
      </c>
      <c r="B8" s="6">
        <v>170</v>
      </c>
      <c r="C8" s="7">
        <f t="shared" si="0"/>
        <v>0.0015167466676183508</v>
      </c>
      <c r="D8" s="6">
        <v>1322</v>
      </c>
      <c r="E8" s="7">
        <f t="shared" si="1"/>
        <v>0.0017024805734346064</v>
      </c>
      <c r="F8" s="14">
        <v>957049263</v>
      </c>
      <c r="G8" s="7">
        <f t="shared" si="2"/>
        <v>0.0043779685725893695</v>
      </c>
      <c r="H8" s="14">
        <f t="shared" si="3"/>
        <v>723940.4409984872</v>
      </c>
    </row>
    <row r="9" spans="1:8" ht="12.75">
      <c r="A9" s="51" t="s">
        <v>9</v>
      </c>
      <c r="B9" s="6">
        <v>2357</v>
      </c>
      <c r="C9" s="7">
        <f t="shared" si="0"/>
        <v>0.02102924644456737</v>
      </c>
      <c r="D9" s="6">
        <v>13216</v>
      </c>
      <c r="E9" s="7">
        <f t="shared" si="1"/>
        <v>0.017019654507194976</v>
      </c>
      <c r="F9" s="14">
        <v>72965744785</v>
      </c>
      <c r="G9" s="7">
        <f t="shared" si="2"/>
        <v>0.33377773735802635</v>
      </c>
      <c r="H9" s="14">
        <f t="shared" si="3"/>
        <v>5521015.7978964895</v>
      </c>
    </row>
    <row r="10" spans="1:8" ht="12.75">
      <c r="A10" s="51" t="s">
        <v>10</v>
      </c>
      <c r="B10" s="6">
        <v>455</v>
      </c>
      <c r="C10" s="7">
        <f t="shared" si="0"/>
        <v>0.00405952784568441</v>
      </c>
      <c r="D10" s="6">
        <v>719</v>
      </c>
      <c r="E10" s="7">
        <f t="shared" si="1"/>
        <v>0.0009259330804080802</v>
      </c>
      <c r="F10" s="14">
        <v>11189686000</v>
      </c>
      <c r="G10" s="7">
        <f t="shared" si="2"/>
        <v>0.05118659565295883</v>
      </c>
      <c r="H10" s="14">
        <f t="shared" si="3"/>
        <v>15562845.61891516</v>
      </c>
    </row>
    <row r="11" spans="1:8" ht="12.75">
      <c r="A11" s="51" t="s">
        <v>11</v>
      </c>
      <c r="B11" s="6">
        <v>107</v>
      </c>
      <c r="C11" s="7">
        <f t="shared" si="0"/>
        <v>0.0009546581966774326</v>
      </c>
      <c r="D11" s="6">
        <v>340</v>
      </c>
      <c r="E11" s="7">
        <f t="shared" si="1"/>
        <v>0.00043785430784248577</v>
      </c>
      <c r="F11" s="14">
        <v>1565148389</v>
      </c>
      <c r="G11" s="7">
        <f t="shared" si="2"/>
        <v>0.007159684170281714</v>
      </c>
      <c r="H11" s="14">
        <f t="shared" si="3"/>
        <v>4603377.614705882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112082</v>
      </c>
      <c r="C13" s="11">
        <f t="shared" si="4"/>
        <v>1</v>
      </c>
      <c r="D13" s="10">
        <f t="shared" si="4"/>
        <v>776514</v>
      </c>
      <c r="E13" s="12">
        <f t="shared" si="4"/>
        <v>1</v>
      </c>
      <c r="F13" s="15">
        <f t="shared" si="4"/>
        <v>218605786481</v>
      </c>
      <c r="G13" s="12">
        <f t="shared" si="4"/>
        <v>0.9999999999999999</v>
      </c>
      <c r="H13" s="15">
        <f>F13/D13</f>
        <v>281522.01567647205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64789</v>
      </c>
      <c r="C16" s="7">
        <f aca="true" t="shared" si="5" ref="C16:C22">B16/B$24</f>
        <v>0.9847849217206263</v>
      </c>
      <c r="D16" s="6">
        <v>247047</v>
      </c>
      <c r="E16" s="7">
        <f aca="true" t="shared" si="6" ref="E16:E22">D16/D$24</f>
        <v>0.9893435532702196</v>
      </c>
      <c r="F16" s="20">
        <v>36228244302</v>
      </c>
      <c r="G16" s="7">
        <f aca="true" t="shared" si="7" ref="G16:G22">F16/F$24</f>
        <v>0.8645182598507759</v>
      </c>
      <c r="H16" s="20">
        <f aca="true" t="shared" si="8" ref="H16:H22">IF(D16=0,"-",+F16/D16)</f>
        <v>146645.14971645072</v>
      </c>
      <c r="J16" s="8"/>
      <c r="M16" s="1"/>
      <c r="N16" s="1"/>
    </row>
    <row r="17" spans="1:14" ht="12.75">
      <c r="A17" s="1" t="s">
        <v>6</v>
      </c>
      <c r="B17" s="6">
        <v>416</v>
      </c>
      <c r="C17" s="7">
        <f t="shared" si="5"/>
        <v>0.006323149414804681</v>
      </c>
      <c r="D17" s="6">
        <v>756</v>
      </c>
      <c r="E17" s="7">
        <f t="shared" si="6"/>
        <v>0.0030275361622374933</v>
      </c>
      <c r="F17" s="20">
        <v>414050275</v>
      </c>
      <c r="G17" s="7">
        <f t="shared" si="7"/>
        <v>0.009880523611627908</v>
      </c>
      <c r="H17" s="20">
        <f t="shared" si="8"/>
        <v>547685.548941799</v>
      </c>
      <c r="J17" s="8"/>
      <c r="M17" s="1"/>
      <c r="N17" s="1"/>
    </row>
    <row r="18" spans="1:14" ht="12.75">
      <c r="A18" s="1" t="s">
        <v>7</v>
      </c>
      <c r="B18" s="6">
        <v>52</v>
      </c>
      <c r="C18" s="7">
        <f t="shared" si="5"/>
        <v>0.0007903936768505851</v>
      </c>
      <c r="D18" s="6">
        <v>106</v>
      </c>
      <c r="E18" s="7">
        <f t="shared" si="6"/>
        <v>0.0004244958111073734</v>
      </c>
      <c r="F18" s="20">
        <v>72009891</v>
      </c>
      <c r="G18" s="7">
        <f t="shared" si="7"/>
        <v>0.0017183793158844103</v>
      </c>
      <c r="H18" s="20">
        <f t="shared" si="8"/>
        <v>679338.5943396227</v>
      </c>
      <c r="J18" s="8"/>
      <c r="M18" s="1"/>
      <c r="N18" s="1"/>
    </row>
    <row r="19" spans="1:14" ht="12.75">
      <c r="A19" s="1" t="s">
        <v>8</v>
      </c>
      <c r="B19" s="6">
        <v>83</v>
      </c>
      <c r="C19" s="7">
        <f t="shared" si="5"/>
        <v>0.0012615899072807417</v>
      </c>
      <c r="D19" s="6">
        <v>254</v>
      </c>
      <c r="E19" s="7">
        <f t="shared" si="6"/>
        <v>0.0010171880756723853</v>
      </c>
      <c r="F19" s="20">
        <v>169379957</v>
      </c>
      <c r="G19" s="7">
        <f t="shared" si="7"/>
        <v>0.004041931054085207</v>
      </c>
      <c r="H19" s="20">
        <f t="shared" si="8"/>
        <v>666850.2244094488</v>
      </c>
      <c r="J19" s="8"/>
      <c r="M19" s="1"/>
      <c r="N19" s="1"/>
    </row>
    <row r="20" spans="1:14" ht="12.75">
      <c r="A20" s="1" t="s">
        <v>9</v>
      </c>
      <c r="B20" s="6">
        <v>415</v>
      </c>
      <c r="C20" s="7">
        <f t="shared" si="5"/>
        <v>0.006307949536403709</v>
      </c>
      <c r="D20" s="6">
        <v>1441</v>
      </c>
      <c r="E20" s="7">
        <f t="shared" si="6"/>
        <v>0.005770740224582312</v>
      </c>
      <c r="F20" s="20">
        <v>4959782000</v>
      </c>
      <c r="G20" s="7">
        <f t="shared" si="7"/>
        <v>0.11835577976497441</v>
      </c>
      <c r="H20" s="20">
        <f t="shared" si="8"/>
        <v>3441902.845246357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0.00016719866241070072</v>
      </c>
      <c r="D21" s="6">
        <v>26</v>
      </c>
      <c r="E21" s="7">
        <f t="shared" si="6"/>
        <v>0.0001041216140452048</v>
      </c>
      <c r="F21" s="20">
        <v>52980000</v>
      </c>
      <c r="G21" s="7">
        <f t="shared" si="7"/>
        <v>0.0012642671012452452</v>
      </c>
      <c r="H21" s="20">
        <f t="shared" si="8"/>
        <v>2037692.3076923077</v>
      </c>
      <c r="J21" s="8"/>
      <c r="M21" s="1"/>
      <c r="N21" s="1"/>
    </row>
    <row r="22" spans="1:14" ht="12.75">
      <c r="A22" s="1" t="s">
        <v>11</v>
      </c>
      <c r="B22" s="6">
        <v>24</v>
      </c>
      <c r="C22" s="7">
        <f t="shared" si="5"/>
        <v>0.000364797081623347</v>
      </c>
      <c r="D22" s="6">
        <v>78</v>
      </c>
      <c r="E22" s="7">
        <f t="shared" si="6"/>
        <v>0.0003123648421356144</v>
      </c>
      <c r="F22" s="20">
        <v>9255264</v>
      </c>
      <c r="G22" s="7">
        <f t="shared" si="7"/>
        <v>0.00022085930140693604</v>
      </c>
      <c r="H22" s="20">
        <f t="shared" si="8"/>
        <v>118657.23076923077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65790</v>
      </c>
      <c r="C24" s="11">
        <f t="shared" si="9"/>
        <v>1</v>
      </c>
      <c r="D24" s="10">
        <f t="shared" si="9"/>
        <v>249708</v>
      </c>
      <c r="E24" s="11">
        <f t="shared" si="9"/>
        <v>1</v>
      </c>
      <c r="F24" s="21">
        <f t="shared" si="9"/>
        <v>41905701689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107044</v>
      </c>
      <c r="C27" s="7">
        <f>B27/B$35</f>
        <v>0.958591539205502</v>
      </c>
      <c r="D27" s="6">
        <v>509526</v>
      </c>
      <c r="E27" s="7">
        <f>D27/D$35</f>
        <v>0.9671985512693477</v>
      </c>
      <c r="F27" s="20">
        <v>88988584922</v>
      </c>
      <c r="G27" s="7">
        <f>F27/F$35</f>
        <v>0.5036137080904723</v>
      </c>
      <c r="H27" s="20">
        <f aca="true" t="shared" si="10" ref="H27:H33">IF(D27=0,"-",+F27/D27)</f>
        <v>174649.74294147894</v>
      </c>
      <c r="J27" s="8"/>
    </row>
    <row r="28" spans="1:10" ht="12.75">
      <c r="A28" s="1" t="s">
        <v>6</v>
      </c>
      <c r="B28" s="6">
        <v>1294</v>
      </c>
      <c r="C28" s="7">
        <f aca="true" t="shared" si="11" ref="C28:C33">B28/B$35</f>
        <v>0.011587921338252677</v>
      </c>
      <c r="D28" s="6">
        <v>2969</v>
      </c>
      <c r="E28" s="7">
        <f aca="true" t="shared" si="12" ref="E28:E33">D28/D$35</f>
        <v>0.0056358507685941315</v>
      </c>
      <c r="F28" s="20">
        <v>3039192817</v>
      </c>
      <c r="G28" s="7">
        <f aca="true" t="shared" si="13" ref="G28:G33">F28/F$35</f>
        <v>0.01719972472326509</v>
      </c>
      <c r="H28" s="20">
        <f t="shared" si="10"/>
        <v>1023641.9053553385</v>
      </c>
      <c r="J28" s="8"/>
    </row>
    <row r="29" spans="1:10" ht="12.75">
      <c r="A29" s="1" t="s">
        <v>7</v>
      </c>
      <c r="B29" s="6">
        <v>253</v>
      </c>
      <c r="C29" s="7">
        <f t="shared" si="11"/>
        <v>0.0022656445893183366</v>
      </c>
      <c r="D29" s="6">
        <v>513</v>
      </c>
      <c r="E29" s="7">
        <f t="shared" si="12"/>
        <v>0.0009737930091912393</v>
      </c>
      <c r="F29" s="20">
        <v>3186075837</v>
      </c>
      <c r="G29" s="7">
        <f t="shared" si="13"/>
        <v>0.018030980804284526</v>
      </c>
      <c r="H29" s="20">
        <f t="shared" si="10"/>
        <v>6210674.146198831</v>
      </c>
      <c r="J29" s="8"/>
    </row>
    <row r="30" spans="1:10" ht="12.75">
      <c r="A30" s="1" t="s">
        <v>8</v>
      </c>
      <c r="B30" s="6">
        <v>169</v>
      </c>
      <c r="C30" s="7">
        <f t="shared" si="11"/>
        <v>0.0015134147651968334</v>
      </c>
      <c r="D30" s="6">
        <v>1068</v>
      </c>
      <c r="E30" s="7">
        <f t="shared" si="12"/>
        <v>0.002027311761825036</v>
      </c>
      <c r="F30" s="20">
        <v>787669306</v>
      </c>
      <c r="G30" s="7">
        <f t="shared" si="13"/>
        <v>0.00445766229782625</v>
      </c>
      <c r="H30" s="20">
        <f t="shared" si="10"/>
        <v>737518.0767790262</v>
      </c>
      <c r="J30" s="8"/>
    </row>
    <row r="31" spans="1:10" ht="12.75">
      <c r="A31" s="1" t="s">
        <v>9</v>
      </c>
      <c r="B31" s="6">
        <v>2349</v>
      </c>
      <c r="C31" s="7">
        <f t="shared" si="11"/>
        <v>0.0210355697245406</v>
      </c>
      <c r="D31" s="6">
        <v>11775</v>
      </c>
      <c r="E31" s="7">
        <f t="shared" si="12"/>
        <v>0.022351681643717043</v>
      </c>
      <c r="F31" s="20">
        <v>68005962785</v>
      </c>
      <c r="G31" s="7">
        <f t="shared" si="13"/>
        <v>0.38486661093033575</v>
      </c>
      <c r="H31" s="20">
        <f t="shared" si="10"/>
        <v>5775453.31507431</v>
      </c>
      <c r="J31" s="8"/>
    </row>
    <row r="32" spans="1:10" ht="12.75">
      <c r="A32" s="1" t="s">
        <v>10</v>
      </c>
      <c r="B32" s="6">
        <v>455</v>
      </c>
      <c r="C32" s="7">
        <f t="shared" si="11"/>
        <v>0.004074578213991474</v>
      </c>
      <c r="D32" s="6">
        <v>693</v>
      </c>
      <c r="E32" s="7">
        <f t="shared" si="12"/>
        <v>0.0013154747668022004</v>
      </c>
      <c r="F32" s="20">
        <v>11136706000</v>
      </c>
      <c r="G32" s="7">
        <f t="shared" si="13"/>
        <v>0.06302603653591574</v>
      </c>
      <c r="H32" s="20">
        <f t="shared" si="10"/>
        <v>16070282.828282828</v>
      </c>
      <c r="J32" s="8"/>
    </row>
    <row r="33" spans="1:10" ht="12.75">
      <c r="A33" s="1" t="s">
        <v>11</v>
      </c>
      <c r="B33" s="6">
        <v>104</v>
      </c>
      <c r="C33" s="7">
        <f t="shared" si="11"/>
        <v>0.0009313321631980514</v>
      </c>
      <c r="D33" s="6">
        <v>262</v>
      </c>
      <c r="E33" s="7">
        <f t="shared" si="12"/>
        <v>0.0004973367805226213</v>
      </c>
      <c r="F33" s="20">
        <v>1555893125</v>
      </c>
      <c r="G33" s="7">
        <f t="shared" si="13"/>
        <v>0.008805276617900312</v>
      </c>
      <c r="H33" s="20">
        <f t="shared" si="10"/>
        <v>5938523.377862595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111668</v>
      </c>
      <c r="C35" s="11">
        <f t="shared" si="14"/>
        <v>1</v>
      </c>
      <c r="D35" s="10">
        <f t="shared" si="14"/>
        <v>526806</v>
      </c>
      <c r="E35" s="11">
        <f t="shared" si="14"/>
        <v>1</v>
      </c>
      <c r="F35" s="21">
        <f t="shared" si="14"/>
        <v>176700084792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99137</v>
      </c>
      <c r="C38" s="7">
        <f aca="true" t="shared" si="15" ref="C38:C44">B38/B$46</f>
        <v>0.9594769850180016</v>
      </c>
      <c r="D38" s="6">
        <v>345306</v>
      </c>
      <c r="E38" s="7">
        <f aca="true" t="shared" si="16" ref="E38:E44">D38/D$46</f>
        <v>0.9716064007293252</v>
      </c>
      <c r="F38" s="20">
        <v>54771784746</v>
      </c>
      <c r="G38" s="7">
        <f aca="true" t="shared" si="17" ref="G38:G44">F38/F$46</f>
        <v>0.502132496882808</v>
      </c>
      <c r="H38" s="20">
        <f aca="true" t="shared" si="18" ref="H38:H44">IF(D38=0,"-",+F38/D38)</f>
        <v>158618.1089989748</v>
      </c>
      <c r="J38" s="8"/>
      <c r="N38" s="1"/>
    </row>
    <row r="39" spans="1:14" ht="12.75">
      <c r="A39" s="1" t="s">
        <v>6</v>
      </c>
      <c r="B39" s="6">
        <v>1251</v>
      </c>
      <c r="C39" s="7">
        <f t="shared" si="15"/>
        <v>0.012107545197630755</v>
      </c>
      <c r="D39" s="6">
        <v>2412</v>
      </c>
      <c r="E39" s="7">
        <f t="shared" si="16"/>
        <v>0.006786776478135719</v>
      </c>
      <c r="F39" s="20">
        <v>2649531817</v>
      </c>
      <c r="G39" s="7">
        <f t="shared" si="17"/>
        <v>0.024290171171349566</v>
      </c>
      <c r="H39" s="20">
        <f t="shared" si="18"/>
        <v>1098479.1944444445</v>
      </c>
      <c r="J39" s="8"/>
      <c r="N39" s="1"/>
    </row>
    <row r="40" spans="1:14" ht="12.75">
      <c r="A40" s="1" t="s">
        <v>7</v>
      </c>
      <c r="B40" s="6">
        <v>248</v>
      </c>
      <c r="C40" s="7">
        <f t="shared" si="15"/>
        <v>0.002400216793774922</v>
      </c>
      <c r="D40" s="6">
        <v>481</v>
      </c>
      <c r="E40" s="7">
        <f t="shared" si="16"/>
        <v>0.001353416038964876</v>
      </c>
      <c r="F40" s="20">
        <v>3085250837</v>
      </c>
      <c r="G40" s="7">
        <f t="shared" si="17"/>
        <v>0.02828472202388333</v>
      </c>
      <c r="H40" s="20">
        <f t="shared" si="18"/>
        <v>6414242.904365905</v>
      </c>
      <c r="J40" s="8"/>
      <c r="N40" s="1"/>
    </row>
    <row r="41" spans="1:14" ht="12.75">
      <c r="A41" s="1" t="s">
        <v>8</v>
      </c>
      <c r="B41" s="6">
        <v>160</v>
      </c>
      <c r="C41" s="7">
        <f t="shared" si="15"/>
        <v>0.0015485269637257558</v>
      </c>
      <c r="D41" s="6">
        <v>687</v>
      </c>
      <c r="E41" s="7">
        <f t="shared" si="16"/>
        <v>0.0019330495192699994</v>
      </c>
      <c r="F41" s="20">
        <v>545746175</v>
      </c>
      <c r="G41" s="7">
        <f t="shared" si="17"/>
        <v>0.00500324922380779</v>
      </c>
      <c r="H41" s="20">
        <f t="shared" si="18"/>
        <v>794390.3566229985</v>
      </c>
      <c r="J41" s="8"/>
      <c r="N41" s="1"/>
    </row>
    <row r="42" spans="1:14" ht="12.75">
      <c r="A42" s="1" t="s">
        <v>9</v>
      </c>
      <c r="B42" s="6">
        <v>1979</v>
      </c>
      <c r="C42" s="7">
        <f t="shared" si="15"/>
        <v>0.019153342882582945</v>
      </c>
      <c r="D42" s="6">
        <v>5773</v>
      </c>
      <c r="E42" s="7">
        <f t="shared" si="16"/>
        <v>0.016243806222337273</v>
      </c>
      <c r="F42" s="20">
        <v>37032143250</v>
      </c>
      <c r="G42" s="7">
        <f t="shared" si="17"/>
        <v>0.3395003949803247</v>
      </c>
      <c r="H42" s="20">
        <f t="shared" si="18"/>
        <v>6414713.883596051</v>
      </c>
      <c r="J42" s="8"/>
      <c r="N42" s="1"/>
    </row>
    <row r="43" spans="1:14" ht="12.75">
      <c r="A43" s="1" t="s">
        <v>10</v>
      </c>
      <c r="B43" s="6">
        <v>454</v>
      </c>
      <c r="C43" s="7">
        <f t="shared" si="15"/>
        <v>0.004393945259571833</v>
      </c>
      <c r="D43" s="6">
        <v>584</v>
      </c>
      <c r="E43" s="7">
        <f t="shared" si="16"/>
        <v>0.0016432327791174378</v>
      </c>
      <c r="F43" s="20">
        <v>9563620000</v>
      </c>
      <c r="G43" s="7">
        <f t="shared" si="17"/>
        <v>0.0876766096286294</v>
      </c>
      <c r="H43" s="20">
        <f t="shared" si="18"/>
        <v>16376061.643835617</v>
      </c>
      <c r="J43" s="8"/>
      <c r="N43" s="1"/>
    </row>
    <row r="44" spans="1:14" ht="12.75">
      <c r="A44" s="1" t="s">
        <v>11</v>
      </c>
      <c r="B44" s="6">
        <v>95</v>
      </c>
      <c r="C44" s="7">
        <f t="shared" si="15"/>
        <v>0.0009194378847121675</v>
      </c>
      <c r="D44" s="6">
        <v>154</v>
      </c>
      <c r="E44" s="7">
        <f t="shared" si="16"/>
        <v>0.0004333182328494613</v>
      </c>
      <c r="F44" s="20">
        <v>1430274180</v>
      </c>
      <c r="G44" s="7">
        <f t="shared" si="17"/>
        <v>0.013112356089197188</v>
      </c>
      <c r="H44" s="20">
        <f t="shared" si="18"/>
        <v>9287494.675324675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103324</v>
      </c>
      <c r="C46" s="11">
        <f t="shared" si="19"/>
        <v>1</v>
      </c>
      <c r="D46" s="10">
        <f t="shared" si="19"/>
        <v>355397</v>
      </c>
      <c r="E46" s="11">
        <f t="shared" si="19"/>
        <v>1</v>
      </c>
      <c r="F46" s="10">
        <f t="shared" si="19"/>
        <v>109078351005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86929</v>
      </c>
      <c r="C49" s="7">
        <f aca="true" t="shared" si="20" ref="C49:C55">B49/B$57</f>
        <v>0.9705580242502735</v>
      </c>
      <c r="D49" s="6">
        <v>164220</v>
      </c>
      <c r="E49" s="7">
        <f aca="true" t="shared" si="21" ref="E49:E55">D49/D$57</f>
        <v>0.9580593784457059</v>
      </c>
      <c r="F49" s="20">
        <v>34216800176</v>
      </c>
      <c r="G49" s="7">
        <f aca="true" t="shared" si="22" ref="G49:G55">F49/F$57</f>
        <v>0.5060030002155614</v>
      </c>
      <c r="H49" s="20">
        <f aca="true" t="shared" si="23" ref="H49:H55">IF(D49=0,"-",+F49/D49)</f>
        <v>208359.51879186457</v>
      </c>
      <c r="J49" s="8"/>
      <c r="N49" s="1"/>
    </row>
    <row r="50" spans="1:14" ht="12.75">
      <c r="A50" s="1" t="s">
        <v>6</v>
      </c>
      <c r="B50" s="6">
        <v>426</v>
      </c>
      <c r="C50" s="7">
        <f t="shared" si="20"/>
        <v>0.004756269119978563</v>
      </c>
      <c r="D50" s="6">
        <v>557</v>
      </c>
      <c r="E50" s="7">
        <f t="shared" si="21"/>
        <v>0.0032495376555490086</v>
      </c>
      <c r="F50" s="20">
        <v>389661000</v>
      </c>
      <c r="G50" s="7">
        <f t="shared" si="22"/>
        <v>0.005762363343527739</v>
      </c>
      <c r="H50" s="20">
        <f t="shared" si="23"/>
        <v>699570.9156193896</v>
      </c>
      <c r="J50" s="8"/>
      <c r="N50" s="1"/>
    </row>
    <row r="51" spans="1:14" ht="12.75">
      <c r="A51" s="1" t="s">
        <v>7</v>
      </c>
      <c r="B51" s="6">
        <v>27</v>
      </c>
      <c r="C51" s="7">
        <f t="shared" si="20"/>
        <v>0.0003014536766183596</v>
      </c>
      <c r="D51" s="6">
        <v>32</v>
      </c>
      <c r="E51" s="7">
        <f t="shared" si="21"/>
        <v>0.0001866879802110741</v>
      </c>
      <c r="F51" s="20">
        <v>100825000</v>
      </c>
      <c r="G51" s="7">
        <f t="shared" si="22"/>
        <v>0.0014910147130741446</v>
      </c>
      <c r="H51" s="20">
        <f t="shared" si="23"/>
        <v>3150781.25</v>
      </c>
      <c r="J51" s="8"/>
      <c r="N51" s="1"/>
    </row>
    <row r="52" spans="1:14" ht="12.75">
      <c r="A52" s="1" t="s">
        <v>8</v>
      </c>
      <c r="B52" s="6">
        <v>139</v>
      </c>
      <c r="C52" s="7">
        <f t="shared" si="20"/>
        <v>0.001551928187035259</v>
      </c>
      <c r="D52" s="6">
        <v>381</v>
      </c>
      <c r="E52" s="7">
        <f t="shared" si="21"/>
        <v>0.002222753764388101</v>
      </c>
      <c r="F52" s="20">
        <v>241923131</v>
      </c>
      <c r="G52" s="7">
        <f t="shared" si="22"/>
        <v>0.003577594324363637</v>
      </c>
      <c r="H52" s="20">
        <f t="shared" si="23"/>
        <v>634968.8477690289</v>
      </c>
      <c r="J52" s="8"/>
      <c r="N52" s="1"/>
    </row>
    <row r="53" spans="1:14" ht="12.75">
      <c r="A53" s="1" t="s">
        <v>9</v>
      </c>
      <c r="B53" s="6">
        <v>1913</v>
      </c>
      <c r="C53" s="7">
        <f t="shared" si="20"/>
        <v>0.021358551235960074</v>
      </c>
      <c r="D53" s="6">
        <v>6002</v>
      </c>
      <c r="E53" s="7">
        <f t="shared" si="21"/>
        <v>0.03501566428833958</v>
      </c>
      <c r="F53" s="20">
        <v>30973819535</v>
      </c>
      <c r="G53" s="7">
        <f t="shared" si="22"/>
        <v>0.45804533247496515</v>
      </c>
      <c r="H53" s="20">
        <f t="shared" si="23"/>
        <v>5160583.061479507</v>
      </c>
      <c r="J53" s="8"/>
      <c r="N53" s="1"/>
    </row>
    <row r="54" spans="1:14" ht="12.75">
      <c r="A54" s="1" t="s">
        <v>10</v>
      </c>
      <c r="B54" s="6">
        <v>85</v>
      </c>
      <c r="C54" s="7">
        <f t="shared" si="20"/>
        <v>0.0009490208337985396</v>
      </c>
      <c r="D54" s="6">
        <v>109</v>
      </c>
      <c r="E54" s="7">
        <f t="shared" si="21"/>
        <v>0.0006359059325939711</v>
      </c>
      <c r="F54" s="20">
        <v>1573086000</v>
      </c>
      <c r="G54" s="7">
        <f t="shared" si="22"/>
        <v>0.023263023763262624</v>
      </c>
      <c r="H54" s="20">
        <f t="shared" si="23"/>
        <v>14431981.651376147</v>
      </c>
      <c r="J54" s="8"/>
      <c r="N54" s="1"/>
    </row>
    <row r="55" spans="1:14" ht="12.75">
      <c r="A55" s="1" t="s">
        <v>11</v>
      </c>
      <c r="B55" s="6">
        <v>47</v>
      </c>
      <c r="C55" s="7">
        <f t="shared" si="20"/>
        <v>0.000524752696335663</v>
      </c>
      <c r="D55" s="6">
        <v>108</v>
      </c>
      <c r="E55" s="7">
        <f t="shared" si="21"/>
        <v>0.0006300719332123751</v>
      </c>
      <c r="F55" s="20">
        <v>125618945</v>
      </c>
      <c r="G55" s="7">
        <f t="shared" si="22"/>
        <v>0.0018576711652452443</v>
      </c>
      <c r="H55" s="20">
        <f t="shared" si="23"/>
        <v>1163138.3796296297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89566</v>
      </c>
      <c r="C57" s="11">
        <f t="shared" si="24"/>
        <v>1</v>
      </c>
      <c r="D57" s="10">
        <f t="shared" si="24"/>
        <v>171409</v>
      </c>
      <c r="E57" s="11">
        <f t="shared" si="24"/>
        <v>1</v>
      </c>
      <c r="F57" s="10">
        <f t="shared" si="24"/>
        <v>67621733787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2014-01-03T10:26:12Z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