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<sst xmlns="http://schemas.openxmlformats.org/spreadsheetml/2006/main" count="117" uniqueCount="50">
  <si>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</si>
  <si>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</si>
  <si>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</si>
  <si>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</si>
  <si>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</si>
  <si>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</si>
  <si>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</si>
  <si>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</si>
  <si>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</si>
  <si>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</si>
  <si>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</si>
  <si>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</si>
  <si>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</si>
  <si>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</si>
  <si>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</si>
  <si>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</si>
  <si>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</si>
  <si>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</si>
  <si>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</si>
  <si>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</si>
  <si>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</si>
  <si>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</si>
  <si>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</si>
  <si>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</si>
  <si>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</si>
  <si>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</si>
  <si>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</si>
  <si>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</si>
  <si>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</si>
  <si>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</si>
  <si>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</si>
  <si>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</si>
  <si>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</si>
  <si>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</si>
  <si>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</si>
  <si>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</si>
  <si>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</si>
  <si>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</si>
  <si>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</si>
  <si>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</si>
  <si>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</si>
  <si>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</si>
  <si>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</si>
  <si>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</si>
  <si>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</si>
  <si>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</si>
  <si>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</si>
  <si>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</si>
  <si>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</si>
  <si>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November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</si>
</sst>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1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.75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8.75"/>
      <color indexed="8"/>
      <name val="Times New Roman"/>
      <family val="1"/>
    </font>
    <font>
      <sz val="5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sz val="15.5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59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59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9" fontId="2" fillId="0" borderId="0" xfId="59" applyFont="1" applyAlignment="1">
      <alignment horizontal="center"/>
    </xf>
    <xf numFmtId="9" fontId="2" fillId="0" borderId="0" xfId="59" applyNumberFormat="1" applyFont="1" applyAlignment="1">
      <alignment horizontal="center"/>
    </xf>
    <xf numFmtId="5" fontId="2" fillId="0" borderId="10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37" fontId="2" fillId="0" borderId="10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164" fontId="2" fillId="0" borderId="0" xfId="59" applyNumberFormat="1" applyFont="1" applyAlignment="1">
      <alignment horizontal="center"/>
    </xf>
    <xf numFmtId="0" fontId="3" fillId="0" borderId="0" xfId="56">
      <alignment/>
      <protection/>
    </xf>
    <xf numFmtId="0" fontId="4" fillId="0" borderId="0" xfId="56" applyFont="1">
      <alignment/>
      <protection/>
    </xf>
    <xf numFmtId="0" fontId="3" fillId="0" borderId="11" xfId="56" applyBorder="1">
      <alignment/>
      <protection/>
    </xf>
    <xf numFmtId="0" fontId="3" fillId="0" borderId="12" xfId="56" applyBorder="1">
      <alignment/>
      <protection/>
    </xf>
    <xf numFmtId="0" fontId="3" fillId="0" borderId="13" xfId="56" applyBorder="1">
      <alignment/>
      <protection/>
    </xf>
    <xf numFmtId="0" fontId="3" fillId="0" borderId="14" xfId="56" applyBorder="1">
      <alignment/>
      <protection/>
    </xf>
    <xf numFmtId="0" fontId="3" fillId="0" borderId="15" xfId="56" applyBorder="1">
      <alignment/>
      <protection/>
    </xf>
    <xf numFmtId="0" fontId="3" fillId="0" borderId="16" xfId="56" applyBorder="1">
      <alignment/>
      <protection/>
    </xf>
    <xf numFmtId="0" fontId="3" fillId="0" borderId="17" xfId="56" applyBorder="1">
      <alignment/>
      <protection/>
    </xf>
    <xf numFmtId="0" fontId="3" fillId="0" borderId="18" xfId="56" applyBorder="1">
      <alignment/>
      <protection/>
    </xf>
    <xf numFmtId="0" fontId="3" fillId="0" borderId="19" xfId="56" applyBorder="1">
      <alignment/>
      <protection/>
    </xf>
    <xf numFmtId="0" fontId="3" fillId="0" borderId="10" xfId="56" applyBorder="1">
      <alignment/>
      <protection/>
    </xf>
    <xf numFmtId="0" fontId="3" fillId="0" borderId="20" xfId="56" applyBorder="1">
      <alignment/>
      <protection/>
    </xf>
    <xf numFmtId="0" fontId="3" fillId="0" borderId="21" xfId="56" applyBorder="1">
      <alignment/>
      <protection/>
    </xf>
    <xf numFmtId="0" fontId="3" fillId="0" borderId="22" xfId="56" applyBorder="1">
      <alignment/>
      <protection/>
    </xf>
    <xf numFmtId="0" fontId="3" fillId="0" borderId="23" xfId="56" applyBorder="1">
      <alignment/>
      <protection/>
    </xf>
    <xf numFmtId="0" fontId="3" fillId="0" borderId="24" xfId="56" applyBorder="1">
      <alignment/>
      <protection/>
    </xf>
    <xf numFmtId="0" fontId="3" fillId="0" borderId="25" xfId="56" applyBorder="1">
      <alignment/>
      <protection/>
    </xf>
    <xf numFmtId="0" fontId="3" fillId="0" borderId="26" xfId="56" applyBorder="1">
      <alignment/>
      <protection/>
    </xf>
    <xf numFmtId="0" fontId="3" fillId="0" borderId="27" xfId="56" applyBorder="1">
      <alignment/>
      <protection/>
    </xf>
    <xf numFmtId="0" fontId="3" fillId="0" borderId="28" xfId="56" applyBorder="1">
      <alignment/>
      <protection/>
    </xf>
    <xf numFmtId="0" fontId="5" fillId="0" borderId="0" xfId="52" applyAlignment="1" applyProtection="1">
      <alignment/>
      <protection/>
    </xf>
    <xf numFmtId="0" fontId="3" fillId="0" borderId="29" xfId="56" applyFont="1" applyBorder="1">
      <alignment/>
      <protection/>
    </xf>
    <xf numFmtId="0" fontId="3" fillId="0" borderId="15" xfId="56" applyFont="1" applyBorder="1">
      <alignment/>
      <protection/>
    </xf>
    <xf numFmtId="44" fontId="0" fillId="0" borderId="0" xfId="44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efinition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 w="3175"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3825"/>
          <c:y val="0.297"/>
          <c:w val="0.23375"/>
          <c:h val="0.4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486327</c:v>
                </c:pt>
                <c:pt idx="1">
                  <c:v>120569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12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2"/>
          <c:y val="0.176"/>
          <c:w val="0.4225"/>
          <c:h val="0.607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606896</c:v>
                </c:pt>
                <c:pt idx="1">
                  <c:v>4125</c:v>
                </c:pt>
                <c:pt idx="2">
                  <c:v>709</c:v>
                </c:pt>
                <c:pt idx="3">
                  <c:v>1132</c:v>
                </c:pt>
                <c:pt idx="4">
                  <c:v>11753</c:v>
                </c:pt>
                <c:pt idx="5">
                  <c:v>659</c:v>
                </c:pt>
                <c:pt idx="6">
                  <c:v>322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2"/>
          <c:y val="-0.0195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5425"/>
          <c:y val="0.172"/>
          <c:w val="0.438"/>
          <c:h val="0.61325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102967379359</c:v>
                </c:pt>
                <c:pt idx="1">
                  <c:v>3517731609</c:v>
                </c:pt>
                <c:pt idx="2">
                  <c:v>1009869858</c:v>
                </c:pt>
                <c:pt idx="3">
                  <c:v>2690298666</c:v>
                </c:pt>
                <c:pt idx="4">
                  <c:v>65013502850</c:v>
                </c:pt>
                <c:pt idx="5">
                  <c:v>11133363000</c:v>
                </c:pt>
                <c:pt idx="6">
                  <c:v>1075420844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7075"/>
          <c:y val="-0.0035"/>
        </c:manualLayout>
      </c:layout>
      <c:spPr>
        <a:noFill/>
        <a:ln w="3175"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38"/>
          <c:y val="0.29275"/>
          <c:w val="0.23925"/>
          <c:h val="0.41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62672834986</c:v>
                </c:pt>
                <c:pt idx="1">
                  <c:v>40294544373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>
        <c:manualLayout>
          <c:xMode val="factor"/>
          <c:yMode val="factor"/>
          <c:x val="-0.01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2325"/>
          <c:w val="0.9612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169662.31340954627</c:v>
                </c:pt>
                <c:pt idx="1">
                  <c:v>144288.4396081502</c:v>
                </c:pt>
                <c:pt idx="2">
                  <c:v>184859.4698285401</c:v>
                </c:pt>
                <c:pt idx="3">
                  <c:v>184704.78224452995</c:v>
                </c:pt>
                <c:pt idx="4">
                  <c:v>185180.7760680989</c:v>
                </c:pt>
              </c:numCache>
            </c:numRef>
          </c:val>
        </c:ser>
        <c:axId val="26676930"/>
        <c:axId val="38765779"/>
      </c:barChart>
      <c:catAx>
        <c:axId val="2667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765779"/>
        <c:crosses val="autoZero"/>
        <c:auto val="1"/>
        <c:lblOffset val="100"/>
        <c:tickLblSkip val="1"/>
        <c:noMultiLvlLbl val="0"/>
      </c:catAx>
      <c:valAx>
        <c:axId val="38765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6676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15"/>
          <c:y val="0.1195"/>
          <c:w val="0.989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16894329.28679818</c:v>
                </c:pt>
                <c:pt idx="1">
                  <c:v>6521818.181818182</c:v>
                </c:pt>
                <c:pt idx="2">
                  <c:v>17070405.86419753</c:v>
                </c:pt>
                <c:pt idx="3">
                  <c:v>17209492.882562276</c:v>
                </c:pt>
                <c:pt idx="4">
                  <c:v>16161488.372093024</c:v>
                </c:pt>
              </c:numCache>
            </c:numRef>
          </c:val>
        </c:ser>
        <c:axId val="13347692"/>
        <c:axId val="53020365"/>
      </c:barChart>
      <c:catAx>
        <c:axId val="13347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3020365"/>
        <c:crosses val="autoZero"/>
        <c:auto val="1"/>
        <c:lblOffset val="100"/>
        <c:tickLblSkip val="1"/>
        <c:noMultiLvlLbl val="0"/>
      </c:catAx>
      <c:valAx>
        <c:axId val="53020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3347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13675"/>
          <c:w val="0.973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852783.4203636363</c:v>
                </c:pt>
                <c:pt idx="1">
                  <c:v>396526.96097046416</c:v>
                </c:pt>
                <c:pt idx="2">
                  <c:v>988927.9351589549</c:v>
                </c:pt>
                <c:pt idx="3">
                  <c:v>1084750.304529882</c:v>
                </c:pt>
                <c:pt idx="4">
                  <c:v>531245.4545454546</c:v>
                </c:pt>
              </c:numCache>
            </c:numRef>
          </c:val>
        </c:ser>
        <c:axId val="7421238"/>
        <c:axId val="66791143"/>
      </c:barChart>
      <c:catAx>
        <c:axId val="7421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7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6791143"/>
        <c:crosses val="autoZero"/>
        <c:auto val="1"/>
        <c:lblOffset val="100"/>
        <c:tickLblSkip val="1"/>
        <c:noMultiLvlLbl val="0"/>
      </c:catAx>
      <c:valAx>
        <c:axId val="66791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421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3625"/>
          <c:w val="0.97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1424358.0507757405</c:v>
                </c:pt>
                <c:pt idx="1">
                  <c:v>357563.46153846156</c:v>
                </c:pt>
                <c:pt idx="2">
                  <c:v>1663880.1519861831</c:v>
                </c:pt>
                <c:pt idx="3">
                  <c:v>1636661.044117647</c:v>
                </c:pt>
                <c:pt idx="4">
                  <c:v>2086942.857142857</c:v>
                </c:pt>
              </c:numCache>
            </c:numRef>
          </c:val>
        </c:ser>
        <c:axId val="64249376"/>
        <c:axId val="41373473"/>
      </c:barChart>
      <c:catAx>
        <c:axId val="64249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373473"/>
        <c:crosses val="autoZero"/>
        <c:auto val="1"/>
        <c:lblOffset val="100"/>
        <c:tickLblSkip val="1"/>
        <c:noMultiLvlLbl val="0"/>
      </c:catAx>
      <c:valAx>
        <c:axId val="41373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42493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>
        <c:manualLayout>
          <c:xMode val="factor"/>
          <c:yMode val="factor"/>
          <c:x val="-0.02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3625"/>
          <c:w val="0.97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2376588.9275618372</c:v>
                </c:pt>
                <c:pt idx="1">
                  <c:v>428231.10074626864</c:v>
                </c:pt>
                <c:pt idx="2">
                  <c:v>2980940.6608796297</c:v>
                </c:pt>
                <c:pt idx="3">
                  <c:v>4298976.984126984</c:v>
                </c:pt>
                <c:pt idx="4">
                  <c:v>464689.4983164983</c:v>
                </c:pt>
              </c:numCache>
            </c:numRef>
          </c:val>
        </c:ser>
        <c:axId val="36816938"/>
        <c:axId val="62916987"/>
      </c:barChart>
      <c:catAx>
        <c:axId val="36816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2916987"/>
        <c:crosses val="autoZero"/>
        <c:auto val="1"/>
        <c:lblOffset val="100"/>
        <c:tickLblSkip val="1"/>
        <c:noMultiLvlLbl val="0"/>
      </c:catAx>
      <c:valAx>
        <c:axId val="62916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6816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5"/>
          <c:y val="0.136"/>
          <c:w val="0.977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5531651.7357270485</c:v>
                </c:pt>
                <c:pt idx="1">
                  <c:v>2175848.710601719</c:v>
                </c:pt>
                <c:pt idx="2">
                  <c:v>6116771.267985611</c:v>
                </c:pt>
                <c:pt idx="3">
                  <c:v>6325962.812850205</c:v>
                </c:pt>
                <c:pt idx="4">
                  <c:v>5876115.5887408685</c:v>
                </c:pt>
              </c:numCache>
            </c:numRef>
          </c:val>
        </c:ser>
        <c:axId val="29381972"/>
        <c:axId val="63111157"/>
      </c:barChart>
      <c:catAx>
        <c:axId val="29381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3111157"/>
        <c:crosses val="autoZero"/>
        <c:auto val="1"/>
        <c:lblOffset val="100"/>
        <c:tickLblSkip val="1"/>
        <c:noMultiLvlLbl val="0"/>
      </c:catAx>
      <c:valAx>
        <c:axId val="63111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0.005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3819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475"/>
          <c:y val="-0.02"/>
        </c:manualLayout>
      </c:layout>
      <c:spPr>
        <a:noFill/>
        <a:ln w="3175"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075"/>
          <c:y val="0.1765"/>
          <c:w val="0.422"/>
          <c:h val="0.60625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97174</c:v>
                </c:pt>
                <c:pt idx="1">
                  <c:v>1517</c:v>
                </c:pt>
                <c:pt idx="2">
                  <c:v>353</c:v>
                </c:pt>
                <c:pt idx="3">
                  <c:v>158</c:v>
                </c:pt>
                <c:pt idx="4">
                  <c:v>1818</c:v>
                </c:pt>
                <c:pt idx="5">
                  <c:v>458</c:v>
                </c:pt>
                <c:pt idx="6">
                  <c:v>102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0.2915</cdr:y>
    </cdr:from>
    <cdr:to>
      <cdr:x>0.45975</cdr:x>
      <cdr:y>0.2915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809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0.42375</cdr:x>
      <cdr:y>0.0105</cdr:y>
    </cdr:from>
    <cdr:to>
      <cdr:x>0.54875</cdr:x>
      <cdr:y>0.13175</cdr:y>
    </cdr:to>
    <cdr:sp textlink="'New Issue Data'!$B$9">
      <cdr:nvSpPr>
        <cdr:cNvPr id="2" name="TextBox 2"/>
        <cdr:cNvSpPr txBox="1">
          <a:spLocks noChangeArrowheads="1"/>
        </cdr:cNvSpPr>
      </cdr:nvSpPr>
      <cdr:spPr>
        <a:xfrm>
          <a:off x="2914650" y="28575"/>
          <a:ext cx="857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3b79c1f7-de5c-4ccb-a370-6ca71034be1d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606,896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0.112</cdr:y>
    </cdr:from>
    <cdr:to>
      <cdr:x>0.45975</cdr:x>
      <cdr:y>0.112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162300" y="314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0.42675</cdr:x>
      <cdr:y>0.01425</cdr:y>
    </cdr:from>
    <cdr:to>
      <cdr:x>0.705</cdr:x>
      <cdr:y>0.21</cdr:y>
    </cdr:to>
    <cdr:sp textlink="'New Issue Data'!$G$9">
      <cdr:nvSpPr>
        <cdr:cNvPr id="2" name="TextBox 2"/>
        <cdr:cNvSpPr txBox="1">
          <a:spLocks noChangeArrowheads="1"/>
        </cdr:cNvSpPr>
      </cdr:nvSpPr>
      <cdr:spPr>
        <a:xfrm>
          <a:off x="2933700" y="38100"/>
          <a:ext cx="19145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3a152f2c-a1c9-4ad8-bdd2-c64616e731a4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$102.97 </a:t>
          </a:fld>
        </a:p>
      </cdr:txBody>
    </cdr:sp>
  </cdr:relSizeAnchor>
  <cdr:relSizeAnchor xmlns:cdr="http://schemas.openxmlformats.org/drawingml/2006/chartDrawing">
    <cdr:from>
      <cdr:x>0.5695</cdr:x>
      <cdr:y>0.0195</cdr:y>
    </cdr:from>
    <cdr:to>
      <cdr:x>0.694</cdr:x>
      <cdr:y>0.14</cdr:y>
    </cdr:to>
    <cdr:sp>
      <cdr:nvSpPr>
        <cdr:cNvPr id="3" name="TextBox 3"/>
        <cdr:cNvSpPr txBox="1">
          <a:spLocks noChangeArrowheads="1"/>
        </cdr:cNvSpPr>
      </cdr:nvSpPr>
      <cdr:spPr>
        <a:xfrm>
          <a:off x="3924300" y="47625"/>
          <a:ext cx="857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Billion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0.06025</cdr:y>
    </cdr:from>
    <cdr:to>
      <cdr:x>0.451</cdr:x>
      <cdr:y>0.06025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0.41025</cdr:x>
      <cdr:y>-0.01775</cdr:y>
    </cdr:from>
    <cdr:to>
      <cdr:x>0.62825</cdr:x>
      <cdr:y>0.09975</cdr:y>
    </cdr:to>
    <cdr:sp textlink="'Trades by Sec Type Data'!$B$13">
      <cdr:nvSpPr>
        <cdr:cNvPr id="2" name="TextBox 2"/>
        <cdr:cNvSpPr txBox="1">
          <a:spLocks noChangeArrowheads="1"/>
        </cdr:cNvSpPr>
      </cdr:nvSpPr>
      <cdr:spPr>
        <a:xfrm>
          <a:off x="2476500" y="-47624"/>
          <a:ext cx="13144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a973b1ea-1ef7-4a6b-8642-297a43f6ea0f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101,580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0.06</cdr:y>
    </cdr:from>
    <cdr:to>
      <cdr:x>0.451</cdr:x>
      <cdr:y>0.06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714625" y="171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0.4345</cdr:x>
      <cdr:y>-0.0045</cdr:y>
    </cdr:from>
    <cdr:to>
      <cdr:x>0.6525</cdr:x>
      <cdr:y>0.1055</cdr:y>
    </cdr:to>
    <cdr:sp textlink="'Trades by Sec Type Data'!$D$13">
      <cdr:nvSpPr>
        <cdr:cNvPr id="2" name="TextBox 2"/>
        <cdr:cNvSpPr txBox="1">
          <a:spLocks noChangeArrowheads="1"/>
        </cdr:cNvSpPr>
      </cdr:nvSpPr>
      <cdr:spPr>
        <a:xfrm>
          <a:off x="2619375" y="-9524"/>
          <a:ext cx="1314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8d486665-87de-412d-8077-646a0c9c5c46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625,596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0.01275</cdr:y>
    </cdr:from>
    <cdr:to>
      <cdr:x>0.425</cdr:x>
      <cdr:y>0.01275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62225" y="3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0.40875</cdr:x>
      <cdr:y>-0.01725</cdr:y>
    </cdr:from>
    <cdr:to>
      <cdr:x>0.7215</cdr:x>
      <cdr:y>0.07475</cdr:y>
    </cdr:to>
    <cdr:sp textlink="'Trades by Sec Type Data'!$F$13">
      <cdr:nvSpPr>
        <cdr:cNvPr id="2" name="TextBox 2"/>
        <cdr:cNvSpPr txBox="1">
          <a:spLocks noChangeArrowheads="1"/>
        </cdr:cNvSpPr>
      </cdr:nvSpPr>
      <cdr:spPr>
        <a:xfrm>
          <a:off x="2466975" y="-47624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fld id="{32277ae7-1e2d-4ef9-882f-1e42c2d84a0c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$187,407,566,186 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sheetProtection/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zoomScalePageLayoutView="0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sheetProtection/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sheetProtection/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486327</v>
      </c>
      <c r="C6" s="7">
        <f>B6/B$9</f>
        <v>0.8013349898499907</v>
      </c>
      <c r="D6" s="14">
        <v>62672834986</v>
      </c>
      <c r="E6" s="7">
        <f>D6/D$9</f>
        <v>0.6086668940800036</v>
      </c>
    </row>
    <row r="7" spans="1:5" ht="12.75">
      <c r="A7" s="1" t="s">
        <v>30</v>
      </c>
      <c r="B7" s="6">
        <v>120569</v>
      </c>
      <c r="C7" s="7">
        <f>B7/B$9</f>
        <v>0.19866501015000923</v>
      </c>
      <c r="D7" s="14">
        <v>40294544373</v>
      </c>
      <c r="E7" s="7">
        <f>D7/D$9</f>
        <v>0.3913331059199964</v>
      </c>
    </row>
    <row r="9" spans="1:7" ht="12.75">
      <c r="A9" s="9" t="s">
        <v>12</v>
      </c>
      <c r="B9" s="10">
        <f>SUM(B6:B7)</f>
        <v>606896</v>
      </c>
      <c r="C9" s="29">
        <f>SUM(C6:C7)</f>
        <v>1</v>
      </c>
      <c r="D9" s="15">
        <f>SUM(D6:D7)</f>
        <v>102967379359</v>
      </c>
      <c r="E9" s="29">
        <f>SUM(E6:E7)</f>
        <v>1</v>
      </c>
      <c r="G9" s="54">
        <f>+D9/1000000000</f>
        <v>102.967379359</v>
      </c>
    </row>
  </sheetData>
  <sheetProtection/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97174</v>
      </c>
      <c r="C5" s="7">
        <f>B5/B$13</f>
        <v>0.956625319944871</v>
      </c>
      <c r="D5" s="6">
        <v>606896</v>
      </c>
      <c r="E5" s="7">
        <f>D5/D$13</f>
        <v>0.9701085045300801</v>
      </c>
      <c r="F5" s="14">
        <v>102967379359</v>
      </c>
      <c r="G5" s="7">
        <f>F5/F$13</f>
        <v>0.5494302148762018</v>
      </c>
      <c r="H5" s="14">
        <f>IF(D5=0,"-",+F5/D5)</f>
        <v>169662.31340954627</v>
      </c>
      <c r="I5" s="25"/>
    </row>
    <row r="6" spans="1:8" ht="12.75">
      <c r="A6" s="51" t="s">
        <v>6</v>
      </c>
      <c r="B6" s="6">
        <v>1517</v>
      </c>
      <c r="C6" s="7">
        <f aca="true" t="shared" si="0" ref="C6:C11">B6/B$13</f>
        <v>0.0149340421342784</v>
      </c>
      <c r="D6" s="6">
        <v>4125</v>
      </c>
      <c r="E6" s="7">
        <f aca="true" t="shared" si="1" ref="E6:E11">D6/D$13</f>
        <v>0.0065937122360117395</v>
      </c>
      <c r="F6" s="14">
        <v>3517731609</v>
      </c>
      <c r="G6" s="7">
        <f aca="true" t="shared" si="2" ref="G6:G11">F6/F$13</f>
        <v>0.018770488729941078</v>
      </c>
      <c r="H6" s="14">
        <f aca="true" t="shared" si="3" ref="H6:H11">IF(D6=0,"-",+F6/D6)</f>
        <v>852783.4203636363</v>
      </c>
    </row>
    <row r="7" spans="1:8" ht="12.75">
      <c r="A7" s="51" t="s">
        <v>7</v>
      </c>
      <c r="B7" s="6">
        <v>353</v>
      </c>
      <c r="C7" s="7">
        <f t="shared" si="0"/>
        <v>0.0034750935223469186</v>
      </c>
      <c r="D7" s="6">
        <v>709</v>
      </c>
      <c r="E7" s="7">
        <f t="shared" si="1"/>
        <v>0.0011333192667472298</v>
      </c>
      <c r="F7" s="14">
        <v>1009869858</v>
      </c>
      <c r="G7" s="7">
        <f t="shared" si="2"/>
        <v>0.005388629064195386</v>
      </c>
      <c r="H7" s="14">
        <f t="shared" si="3"/>
        <v>1424358.0507757405</v>
      </c>
    </row>
    <row r="8" spans="1:8" ht="12.75">
      <c r="A8" s="51" t="s">
        <v>8</v>
      </c>
      <c r="B8" s="6">
        <v>158</v>
      </c>
      <c r="C8" s="7">
        <f t="shared" si="0"/>
        <v>0.0015554242961212837</v>
      </c>
      <c r="D8" s="6">
        <v>1132</v>
      </c>
      <c r="E8" s="7">
        <f t="shared" si="1"/>
        <v>0.0018094744851309792</v>
      </c>
      <c r="F8" s="14">
        <v>2690298666</v>
      </c>
      <c r="G8" s="7">
        <f t="shared" si="2"/>
        <v>0.014355336450663402</v>
      </c>
      <c r="H8" s="14">
        <f t="shared" si="3"/>
        <v>2376588.9275618372</v>
      </c>
    </row>
    <row r="9" spans="1:8" ht="12.75">
      <c r="A9" s="51" t="s">
        <v>9</v>
      </c>
      <c r="B9" s="6">
        <v>1818</v>
      </c>
      <c r="C9" s="7">
        <f t="shared" si="0"/>
        <v>0.01789722386296515</v>
      </c>
      <c r="D9" s="6">
        <v>11753</v>
      </c>
      <c r="E9" s="7">
        <f t="shared" si="1"/>
        <v>0.018786884826629328</v>
      </c>
      <c r="F9" s="14">
        <v>65013502850</v>
      </c>
      <c r="G9" s="7">
        <f t="shared" si="2"/>
        <v>0.34690970152973866</v>
      </c>
      <c r="H9" s="14">
        <f t="shared" si="3"/>
        <v>5531651.7357270485</v>
      </c>
    </row>
    <row r="10" spans="1:8" ht="12.75">
      <c r="A10" s="51" t="s">
        <v>10</v>
      </c>
      <c r="B10" s="6">
        <v>458</v>
      </c>
      <c r="C10" s="7">
        <f t="shared" si="0"/>
        <v>0.004508761567237645</v>
      </c>
      <c r="D10" s="6">
        <v>659</v>
      </c>
      <c r="E10" s="7">
        <f t="shared" si="1"/>
        <v>0.0010533954820682997</v>
      </c>
      <c r="F10" s="14">
        <v>11133363000</v>
      </c>
      <c r="G10" s="7">
        <f t="shared" si="2"/>
        <v>0.0594072225928715</v>
      </c>
      <c r="H10" s="14">
        <f t="shared" si="3"/>
        <v>16894329.28679818</v>
      </c>
    </row>
    <row r="11" spans="1:8" ht="12.75">
      <c r="A11" s="51" t="s">
        <v>11</v>
      </c>
      <c r="B11" s="6">
        <v>102</v>
      </c>
      <c r="C11" s="7">
        <f t="shared" si="0"/>
        <v>0.001004134672179563</v>
      </c>
      <c r="D11" s="6">
        <v>322</v>
      </c>
      <c r="E11" s="7">
        <f t="shared" si="1"/>
        <v>0.0005147091733323103</v>
      </c>
      <c r="F11" s="14">
        <v>1075420844</v>
      </c>
      <c r="G11" s="7">
        <f t="shared" si="2"/>
        <v>0.00573840675638814</v>
      </c>
      <c r="H11" s="14">
        <f t="shared" si="3"/>
        <v>3339816.285714286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101580</v>
      </c>
      <c r="C13" s="11">
        <f t="shared" si="4"/>
        <v>0.9999999999999999</v>
      </c>
      <c r="D13" s="10">
        <f t="shared" si="4"/>
        <v>625596</v>
      </c>
      <c r="E13" s="12">
        <f t="shared" si="4"/>
        <v>1.0000000000000002</v>
      </c>
      <c r="F13" s="15">
        <f t="shared" si="4"/>
        <v>187407566186</v>
      </c>
      <c r="G13" s="12">
        <f t="shared" si="4"/>
        <v>0.9999999999999999</v>
      </c>
      <c r="H13" s="15">
        <f>F13/D13</f>
        <v>299566.4393410444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65582</v>
      </c>
      <c r="C16" s="7">
        <f aca="true" t="shared" si="5" ref="C16:C22">B16/B$24</f>
        <v>0.9829436450839328</v>
      </c>
      <c r="D16" s="6">
        <v>227332</v>
      </c>
      <c r="E16" s="7">
        <f aca="true" t="shared" si="6" ref="E16:E22">D16/D$24</f>
        <v>0.9862217363388689</v>
      </c>
      <c r="F16" s="20">
        <v>32801379553</v>
      </c>
      <c r="G16" s="7">
        <f aca="true" t="shared" si="7" ref="G16:G22">F16/F$24</f>
        <v>0.876033959168353</v>
      </c>
      <c r="H16" s="20">
        <f aca="true" t="shared" si="8" ref="H16:H22">IF(D16=0,"-",+F16/D16)</f>
        <v>144288.4396081502</v>
      </c>
      <c r="J16" s="8"/>
      <c r="M16" s="1"/>
      <c r="N16" s="1"/>
    </row>
    <row r="17" spans="1:14" ht="12.75">
      <c r="A17" s="1" t="s">
        <v>6</v>
      </c>
      <c r="B17" s="6">
        <v>587</v>
      </c>
      <c r="C17" s="7">
        <f t="shared" si="5"/>
        <v>0.008797961630695444</v>
      </c>
      <c r="D17" s="6">
        <v>948</v>
      </c>
      <c r="E17" s="7">
        <f t="shared" si="6"/>
        <v>0.004112655526055495</v>
      </c>
      <c r="F17" s="20">
        <v>375907559</v>
      </c>
      <c r="G17" s="7">
        <f t="shared" si="7"/>
        <v>0.010039449306087583</v>
      </c>
      <c r="H17" s="20">
        <f t="shared" si="8"/>
        <v>396526.96097046416</v>
      </c>
      <c r="J17" s="8"/>
      <c r="M17" s="1"/>
      <c r="N17" s="1"/>
    </row>
    <row r="18" spans="1:14" ht="12.75">
      <c r="A18" s="1" t="s">
        <v>7</v>
      </c>
      <c r="B18" s="6">
        <v>97</v>
      </c>
      <c r="C18" s="7">
        <f t="shared" si="5"/>
        <v>0.0014538369304556355</v>
      </c>
      <c r="D18" s="6">
        <v>130</v>
      </c>
      <c r="E18" s="7">
        <f t="shared" si="6"/>
        <v>0.0005639717493536017</v>
      </c>
      <c r="F18" s="20">
        <v>46483250</v>
      </c>
      <c r="G18" s="7">
        <f t="shared" si="7"/>
        <v>0.0012414388079841608</v>
      </c>
      <c r="H18" s="20">
        <f t="shared" si="8"/>
        <v>357563.46153846156</v>
      </c>
      <c r="J18" s="8"/>
      <c r="M18" s="1"/>
      <c r="N18" s="1"/>
    </row>
    <row r="19" spans="1:14" ht="12.75">
      <c r="A19" s="1" t="s">
        <v>8</v>
      </c>
      <c r="B19" s="6">
        <v>84</v>
      </c>
      <c r="C19" s="7">
        <f t="shared" si="5"/>
        <v>0.0012589928057553956</v>
      </c>
      <c r="D19" s="6">
        <v>268</v>
      </c>
      <c r="E19" s="7">
        <f t="shared" si="6"/>
        <v>0.0011626494525135787</v>
      </c>
      <c r="F19" s="20">
        <v>114765935</v>
      </c>
      <c r="G19" s="7">
        <f t="shared" si="7"/>
        <v>0.00306508012119608</v>
      </c>
      <c r="H19" s="20">
        <f t="shared" si="8"/>
        <v>428231.10074626864</v>
      </c>
      <c r="J19" s="8"/>
      <c r="M19" s="1"/>
      <c r="N19" s="1"/>
    </row>
    <row r="20" spans="1:14" ht="12.75">
      <c r="A20" s="1" t="s">
        <v>9</v>
      </c>
      <c r="B20" s="6">
        <v>323</v>
      </c>
      <c r="C20" s="7">
        <f t="shared" si="5"/>
        <v>0.004841127098321343</v>
      </c>
      <c r="D20" s="6">
        <v>1745</v>
      </c>
      <c r="E20" s="7">
        <f t="shared" si="6"/>
        <v>0.007570236174015653</v>
      </c>
      <c r="F20" s="20">
        <v>3796856000</v>
      </c>
      <c r="G20" s="7">
        <f t="shared" si="7"/>
        <v>0.1014035031269868</v>
      </c>
      <c r="H20" s="20">
        <f t="shared" si="8"/>
        <v>2175848.710601719</v>
      </c>
      <c r="J20" s="8"/>
      <c r="M20" s="1"/>
      <c r="N20" s="1"/>
    </row>
    <row r="21" spans="1:14" ht="12.75">
      <c r="A21" s="1" t="s">
        <v>10</v>
      </c>
      <c r="B21" s="6">
        <v>8</v>
      </c>
      <c r="C21" s="7">
        <f t="shared" si="5"/>
        <v>0.00011990407673860912</v>
      </c>
      <c r="D21" s="6">
        <v>11</v>
      </c>
      <c r="E21" s="7">
        <f t="shared" si="6"/>
        <v>4.7720686483766293E-05</v>
      </c>
      <c r="F21" s="20">
        <v>71740000</v>
      </c>
      <c r="G21" s="7">
        <f t="shared" si="7"/>
        <v>0.001915976617056331</v>
      </c>
      <c r="H21" s="20">
        <f t="shared" si="8"/>
        <v>6521818.181818182</v>
      </c>
      <c r="J21" s="8"/>
      <c r="M21" s="1"/>
      <c r="N21" s="1"/>
    </row>
    <row r="22" spans="1:14" ht="12.75">
      <c r="A22" s="1" t="s">
        <v>11</v>
      </c>
      <c r="B22" s="6">
        <v>39</v>
      </c>
      <c r="C22" s="7">
        <f t="shared" si="5"/>
        <v>0.0005845323741007194</v>
      </c>
      <c r="D22" s="6">
        <v>74</v>
      </c>
      <c r="E22" s="7">
        <f t="shared" si="6"/>
        <v>0.0003210300727089732</v>
      </c>
      <c r="F22" s="20">
        <v>235913386</v>
      </c>
      <c r="G22" s="7">
        <f t="shared" si="7"/>
        <v>0.006300592852335997</v>
      </c>
      <c r="H22" s="20">
        <f t="shared" si="8"/>
        <v>3188018.7297297297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66720</v>
      </c>
      <c r="C24" s="11">
        <f t="shared" si="9"/>
        <v>0.9999999999999999</v>
      </c>
      <c r="D24" s="10">
        <f t="shared" si="9"/>
        <v>230508</v>
      </c>
      <c r="E24" s="11">
        <f t="shared" si="9"/>
        <v>0.9999999999999999</v>
      </c>
      <c r="F24" s="21">
        <f t="shared" si="9"/>
        <v>37443045683</v>
      </c>
      <c r="G24" s="11">
        <f t="shared" si="9"/>
        <v>0.9999999999999999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96444</v>
      </c>
      <c r="C27" s="7">
        <f>B27/B$35</f>
        <v>0.9565389879594549</v>
      </c>
      <c r="D27" s="6">
        <v>379564</v>
      </c>
      <c r="E27" s="7">
        <f>D27/D$35</f>
        <v>0.9607074879520512</v>
      </c>
      <c r="F27" s="20">
        <v>70165999806</v>
      </c>
      <c r="G27" s="7">
        <f>F27/F$35</f>
        <v>0.4678840006333121</v>
      </c>
      <c r="H27" s="20">
        <f aca="true" t="shared" si="10" ref="H27:H33">IF(D27=0,"-",+F27/D27)</f>
        <v>184859.4698285401</v>
      </c>
      <c r="J27" s="8"/>
    </row>
    <row r="28" spans="1:10" ht="12.75">
      <c r="A28" s="1" t="s">
        <v>6</v>
      </c>
      <c r="B28" s="6">
        <v>1501</v>
      </c>
      <c r="C28" s="7">
        <f aca="true" t="shared" si="11" ref="C28:C33">B28/B$35</f>
        <v>0.014887033106539979</v>
      </c>
      <c r="D28" s="6">
        <v>3177</v>
      </c>
      <c r="E28" s="7">
        <f aca="true" t="shared" si="12" ref="E28:E33">D28/D$35</f>
        <v>0.008041246507107278</v>
      </c>
      <c r="F28" s="20">
        <v>3141824050</v>
      </c>
      <c r="G28" s="7">
        <f aca="true" t="shared" si="13" ref="G28:G33">F28/F$35</f>
        <v>0.020950449075967596</v>
      </c>
      <c r="H28" s="20">
        <f t="shared" si="10"/>
        <v>988927.9351589549</v>
      </c>
      <c r="J28" s="8"/>
    </row>
    <row r="29" spans="1:10" ht="12.75">
      <c r="A29" s="1" t="s">
        <v>7</v>
      </c>
      <c r="B29" s="6">
        <v>349</v>
      </c>
      <c r="C29" s="7">
        <f t="shared" si="11"/>
        <v>0.0034614087636125604</v>
      </c>
      <c r="D29" s="6">
        <v>579</v>
      </c>
      <c r="E29" s="7">
        <f t="shared" si="12"/>
        <v>0.001465496294496416</v>
      </c>
      <c r="F29" s="20">
        <v>963386608</v>
      </c>
      <c r="G29" s="7">
        <f t="shared" si="13"/>
        <v>0.006424096878172779</v>
      </c>
      <c r="H29" s="20">
        <f t="shared" si="10"/>
        <v>1663880.1519861831</v>
      </c>
      <c r="J29" s="8"/>
    </row>
    <row r="30" spans="1:10" ht="12.75">
      <c r="A30" s="1" t="s">
        <v>8</v>
      </c>
      <c r="B30" s="6">
        <v>158</v>
      </c>
      <c r="C30" s="7">
        <f t="shared" si="11"/>
        <v>0.0015670561164778927</v>
      </c>
      <c r="D30" s="6">
        <v>864</v>
      </c>
      <c r="E30" s="7">
        <f t="shared" si="12"/>
        <v>0.0021868545741708175</v>
      </c>
      <c r="F30" s="20">
        <v>2575532731</v>
      </c>
      <c r="G30" s="7">
        <f t="shared" si="13"/>
        <v>0.017174280438875388</v>
      </c>
      <c r="H30" s="20">
        <f t="shared" si="10"/>
        <v>2980940.6608796297</v>
      </c>
      <c r="J30" s="8"/>
    </row>
    <row r="31" spans="1:10" ht="12.75">
      <c r="A31" s="1" t="s">
        <v>9</v>
      </c>
      <c r="B31" s="6">
        <v>1815</v>
      </c>
      <c r="C31" s="7">
        <f t="shared" si="11"/>
        <v>0.018001309186122628</v>
      </c>
      <c r="D31" s="6">
        <v>10008</v>
      </c>
      <c r="E31" s="7">
        <f t="shared" si="12"/>
        <v>0.025331065484145304</v>
      </c>
      <c r="F31" s="20">
        <v>61216646850</v>
      </c>
      <c r="G31" s="7">
        <f t="shared" si="13"/>
        <v>0.4082075323194554</v>
      </c>
      <c r="H31" s="20">
        <f t="shared" si="10"/>
        <v>6116771.267985611</v>
      </c>
      <c r="J31" s="8"/>
    </row>
    <row r="32" spans="1:10" ht="12.75">
      <c r="A32" s="1" t="s">
        <v>10</v>
      </c>
      <c r="B32" s="6">
        <v>458</v>
      </c>
      <c r="C32" s="7">
        <f t="shared" si="11"/>
        <v>0.004542479122448575</v>
      </c>
      <c r="D32" s="6">
        <v>648</v>
      </c>
      <c r="E32" s="7">
        <f t="shared" si="12"/>
        <v>0.0016401409306281132</v>
      </c>
      <c r="F32" s="20">
        <v>11061623000</v>
      </c>
      <c r="G32" s="7">
        <f t="shared" si="13"/>
        <v>0.07376160016314469</v>
      </c>
      <c r="H32" s="20">
        <f t="shared" si="10"/>
        <v>17070405.86419753</v>
      </c>
      <c r="J32" s="8"/>
    </row>
    <row r="33" spans="1:10" ht="12.75">
      <c r="A33" s="1" t="s">
        <v>11</v>
      </c>
      <c r="B33" s="6">
        <v>101</v>
      </c>
      <c r="C33" s="7">
        <f t="shared" si="11"/>
        <v>0.001001725745343463</v>
      </c>
      <c r="D33" s="6">
        <v>248</v>
      </c>
      <c r="E33" s="7">
        <f t="shared" si="12"/>
        <v>0.0006277082574008829</v>
      </c>
      <c r="F33" s="20">
        <v>839507458</v>
      </c>
      <c r="G33" s="7">
        <f t="shared" si="13"/>
        <v>0.005598040491072059</v>
      </c>
      <c r="H33" s="20">
        <f t="shared" si="10"/>
        <v>3385110.7177419355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100826</v>
      </c>
      <c r="C35" s="11">
        <f t="shared" si="14"/>
        <v>1</v>
      </c>
      <c r="D35" s="10">
        <f t="shared" si="14"/>
        <v>395088</v>
      </c>
      <c r="E35" s="11">
        <f t="shared" si="14"/>
        <v>1</v>
      </c>
      <c r="F35" s="21">
        <f t="shared" si="14"/>
        <v>149964520503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87609</v>
      </c>
      <c r="C38" s="7">
        <f aca="true" t="shared" si="15" ref="C38:C44">B38/B$46</f>
        <v>0.9557310700688361</v>
      </c>
      <c r="D38" s="6">
        <v>256214</v>
      </c>
      <c r="E38" s="7">
        <f aca="true" t="shared" si="16" ref="E38:E44">D38/D$46</f>
        <v>0.9630982855381516</v>
      </c>
      <c r="F38" s="20">
        <v>47323951078</v>
      </c>
      <c r="G38" s="7">
        <f aca="true" t="shared" si="17" ref="G38:G44">F38/F$46</f>
        <v>0.4848763211214799</v>
      </c>
      <c r="H38" s="20">
        <f aca="true" t="shared" si="18" ref="H38:H44">IF(D38=0,"-",+F38/D38)</f>
        <v>184704.78224452995</v>
      </c>
      <c r="J38" s="8"/>
      <c r="N38" s="1"/>
    </row>
    <row r="39" spans="1:14" ht="12.75">
      <c r="A39" s="1" t="s">
        <v>6</v>
      </c>
      <c r="B39" s="6">
        <v>1460</v>
      </c>
      <c r="C39" s="7">
        <f t="shared" si="15"/>
        <v>0.015927214810127963</v>
      </c>
      <c r="D39" s="6">
        <v>2627</v>
      </c>
      <c r="E39" s="7">
        <f t="shared" si="16"/>
        <v>0.00987478902834632</v>
      </c>
      <c r="F39" s="20">
        <v>2849639050</v>
      </c>
      <c r="G39" s="7">
        <f t="shared" si="17"/>
        <v>0.029197107756508633</v>
      </c>
      <c r="H39" s="20">
        <f t="shared" si="18"/>
        <v>1084750.304529882</v>
      </c>
      <c r="J39" s="8"/>
      <c r="N39" s="1"/>
    </row>
    <row r="40" spans="1:14" ht="12.75">
      <c r="A40" s="1" t="s">
        <v>7</v>
      </c>
      <c r="B40" s="6">
        <v>346</v>
      </c>
      <c r="C40" s="7">
        <f t="shared" si="15"/>
        <v>0.003774531728975531</v>
      </c>
      <c r="D40" s="6">
        <v>544</v>
      </c>
      <c r="E40" s="7">
        <f t="shared" si="16"/>
        <v>0.0020448744695167106</v>
      </c>
      <c r="F40" s="20">
        <v>890343608</v>
      </c>
      <c r="G40" s="7">
        <f t="shared" si="17"/>
        <v>0.009122368765649348</v>
      </c>
      <c r="H40" s="20">
        <f t="shared" si="18"/>
        <v>1636661.044117647</v>
      </c>
      <c r="J40" s="8"/>
      <c r="N40" s="1"/>
    </row>
    <row r="41" spans="1:14" ht="12.75">
      <c r="A41" s="1" t="s">
        <v>8</v>
      </c>
      <c r="B41" s="6">
        <v>148</v>
      </c>
      <c r="C41" s="7">
        <f t="shared" si="15"/>
        <v>0.0016145395834924238</v>
      </c>
      <c r="D41" s="6">
        <v>567</v>
      </c>
      <c r="E41" s="7">
        <f t="shared" si="16"/>
        <v>0.002131330559220542</v>
      </c>
      <c r="F41" s="20">
        <v>2437519950</v>
      </c>
      <c r="G41" s="7">
        <f t="shared" si="17"/>
        <v>0.02497457796937108</v>
      </c>
      <c r="H41" s="20">
        <f t="shared" si="18"/>
        <v>4298976.984126984</v>
      </c>
      <c r="J41" s="8"/>
      <c r="N41" s="1"/>
    </row>
    <row r="42" spans="1:14" ht="12.75">
      <c r="A42" s="1" t="s">
        <v>9</v>
      </c>
      <c r="B42" s="6">
        <v>1564</v>
      </c>
      <c r="C42" s="7">
        <f t="shared" si="15"/>
        <v>0.017061756139068584</v>
      </c>
      <c r="D42" s="6">
        <v>5354</v>
      </c>
      <c r="E42" s="7">
        <f t="shared" si="16"/>
        <v>0.02012547409888321</v>
      </c>
      <c r="F42" s="20">
        <v>33869204900</v>
      </c>
      <c r="G42" s="7">
        <f t="shared" si="17"/>
        <v>0.3470203796837253</v>
      </c>
      <c r="H42" s="20">
        <f t="shared" si="18"/>
        <v>6325962.812850205</v>
      </c>
      <c r="J42" s="8"/>
      <c r="N42" s="1"/>
    </row>
    <row r="43" spans="1:14" ht="12.75">
      <c r="A43" s="1" t="s">
        <v>10</v>
      </c>
      <c r="B43" s="6">
        <v>457</v>
      </c>
      <c r="C43" s="7">
        <f t="shared" si="15"/>
        <v>0.004985436416594849</v>
      </c>
      <c r="D43" s="6">
        <v>562</v>
      </c>
      <c r="E43" s="7">
        <f t="shared" si="16"/>
        <v>0.0021125357571110132</v>
      </c>
      <c r="F43" s="20">
        <v>9671735000</v>
      </c>
      <c r="G43" s="7">
        <f t="shared" si="17"/>
        <v>0.09909559913821227</v>
      </c>
      <c r="H43" s="20">
        <f t="shared" si="18"/>
        <v>17209492.882562276</v>
      </c>
      <c r="J43" s="8"/>
      <c r="N43" s="1"/>
    </row>
    <row r="44" spans="1:14" ht="12.75">
      <c r="A44" s="1" t="s">
        <v>11</v>
      </c>
      <c r="B44" s="6">
        <v>83</v>
      </c>
      <c r="C44" s="7">
        <f t="shared" si="15"/>
        <v>0.0009054512529045349</v>
      </c>
      <c r="D44" s="6">
        <v>163</v>
      </c>
      <c r="E44" s="7">
        <f t="shared" si="16"/>
        <v>0.0006127105487706319</v>
      </c>
      <c r="F44" s="20">
        <v>557652068</v>
      </c>
      <c r="G44" s="7">
        <f t="shared" si="17"/>
        <v>0.0057136455650535385</v>
      </c>
      <c r="H44" s="20">
        <f t="shared" si="18"/>
        <v>3421178.3312883438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91667</v>
      </c>
      <c r="C46" s="11">
        <f t="shared" si="19"/>
        <v>1</v>
      </c>
      <c r="D46" s="10">
        <f t="shared" si="19"/>
        <v>266031</v>
      </c>
      <c r="E46" s="11">
        <f t="shared" si="19"/>
        <v>1</v>
      </c>
      <c r="F46" s="10">
        <f t="shared" si="19"/>
        <v>97600045654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70303</v>
      </c>
      <c r="C49" s="7">
        <f aca="true" t="shared" si="20" ref="C49:C55">B49/B$57</f>
        <v>0.9708213654441008</v>
      </c>
      <c r="D49" s="6">
        <v>123350</v>
      </c>
      <c r="E49" s="7">
        <f aca="true" t="shared" si="21" ref="E49:E55">D49/D$57</f>
        <v>0.9557792293327755</v>
      </c>
      <c r="F49" s="20">
        <v>22842048728</v>
      </c>
      <c r="G49" s="7">
        <f aca="true" t="shared" si="22" ref="G49:G55">F49/F$57</f>
        <v>0.43621269560838943</v>
      </c>
      <c r="H49" s="20">
        <f aca="true" t="shared" si="23" ref="H49:H55">IF(D49=0,"-",+F49/D49)</f>
        <v>185180.7760680989</v>
      </c>
      <c r="J49" s="8"/>
      <c r="N49" s="1"/>
    </row>
    <row r="50" spans="1:14" ht="12.75">
      <c r="A50" s="1" t="s">
        <v>6</v>
      </c>
      <c r="B50" s="6">
        <v>424</v>
      </c>
      <c r="C50" s="7">
        <f t="shared" si="20"/>
        <v>0.00585505965532479</v>
      </c>
      <c r="D50" s="6">
        <v>550</v>
      </c>
      <c r="E50" s="7">
        <f t="shared" si="21"/>
        <v>0.00426168282231882</v>
      </c>
      <c r="F50" s="20">
        <v>292185000</v>
      </c>
      <c r="G50" s="7">
        <f t="shared" si="22"/>
        <v>0.005579832526585146</v>
      </c>
      <c r="H50" s="20">
        <f t="shared" si="23"/>
        <v>531245.4545454546</v>
      </c>
      <c r="J50" s="8"/>
      <c r="N50" s="1"/>
    </row>
    <row r="51" spans="1:14" ht="12.75">
      <c r="A51" s="1" t="s">
        <v>7</v>
      </c>
      <c r="B51" s="6">
        <v>30</v>
      </c>
      <c r="C51" s="7">
        <f t="shared" si="20"/>
        <v>0.00041427308882015023</v>
      </c>
      <c r="D51" s="6">
        <v>35</v>
      </c>
      <c r="E51" s="7">
        <f t="shared" si="21"/>
        <v>0.0002711979977839249</v>
      </c>
      <c r="F51" s="20">
        <v>73043000</v>
      </c>
      <c r="G51" s="7">
        <f t="shared" si="22"/>
        <v>0.0013948960666678948</v>
      </c>
      <c r="H51" s="20">
        <f t="shared" si="23"/>
        <v>2086942.857142857</v>
      </c>
      <c r="J51" s="8"/>
      <c r="N51" s="1"/>
    </row>
    <row r="52" spans="1:14" ht="12.75">
      <c r="A52" s="1" t="s">
        <v>8</v>
      </c>
      <c r="B52" s="6">
        <v>127</v>
      </c>
      <c r="C52" s="7">
        <f t="shared" si="20"/>
        <v>0.0017537560760053027</v>
      </c>
      <c r="D52" s="6">
        <v>297</v>
      </c>
      <c r="E52" s="7">
        <f t="shared" si="21"/>
        <v>0.002301308724052163</v>
      </c>
      <c r="F52" s="20">
        <v>138012781</v>
      </c>
      <c r="G52" s="7">
        <f t="shared" si="22"/>
        <v>0.0026356185447859145</v>
      </c>
      <c r="H52" s="20">
        <f t="shared" si="23"/>
        <v>464689.4983164983</v>
      </c>
      <c r="J52" s="8"/>
      <c r="N52" s="1"/>
    </row>
    <row r="53" spans="1:14" ht="12.75">
      <c r="A53" s="1" t="s">
        <v>9</v>
      </c>
      <c r="B53" s="6">
        <v>1407</v>
      </c>
      <c r="C53" s="7">
        <f t="shared" si="20"/>
        <v>0.019429407865665046</v>
      </c>
      <c r="D53" s="6">
        <v>4654</v>
      </c>
      <c r="E53" s="7">
        <f t="shared" si="21"/>
        <v>0.036061585191039615</v>
      </c>
      <c r="F53" s="20">
        <v>27347441950</v>
      </c>
      <c r="G53" s="7">
        <f t="shared" si="22"/>
        <v>0.5222518134452799</v>
      </c>
      <c r="H53" s="20">
        <f t="shared" si="23"/>
        <v>5876115.5887408685</v>
      </c>
      <c r="J53" s="8"/>
      <c r="N53" s="1"/>
    </row>
    <row r="54" spans="1:14" ht="12.75">
      <c r="A54" s="1" t="s">
        <v>10</v>
      </c>
      <c r="B54" s="6">
        <v>70</v>
      </c>
      <c r="C54" s="7">
        <f t="shared" si="20"/>
        <v>0.0009666372072470172</v>
      </c>
      <c r="D54" s="6">
        <v>86</v>
      </c>
      <c r="E54" s="7">
        <f t="shared" si="21"/>
        <v>0.0006663722231262156</v>
      </c>
      <c r="F54" s="20">
        <v>1389888000</v>
      </c>
      <c r="G54" s="7">
        <f t="shared" si="22"/>
        <v>0.026542574980612882</v>
      </c>
      <c r="H54" s="20">
        <f t="shared" si="23"/>
        <v>16161488.372093024</v>
      </c>
      <c r="J54" s="8"/>
      <c r="N54" s="1"/>
    </row>
    <row r="55" spans="1:14" ht="12.75">
      <c r="A55" s="1" t="s">
        <v>11</v>
      </c>
      <c r="B55" s="6">
        <v>55</v>
      </c>
      <c r="C55" s="7">
        <f t="shared" si="20"/>
        <v>0.0007595006628369421</v>
      </c>
      <c r="D55" s="6">
        <v>85</v>
      </c>
      <c r="E55" s="7">
        <f t="shared" si="21"/>
        <v>0.0006586237089038177</v>
      </c>
      <c r="F55" s="20">
        <v>281855390</v>
      </c>
      <c r="G55" s="7">
        <f t="shared" si="22"/>
        <v>0.005382568827678839</v>
      </c>
      <c r="H55" s="20">
        <f t="shared" si="23"/>
        <v>3315945.7647058824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72416</v>
      </c>
      <c r="C57" s="11">
        <f t="shared" si="24"/>
        <v>0.9999999999999999</v>
      </c>
      <c r="D57" s="10">
        <f t="shared" si="24"/>
        <v>129057</v>
      </c>
      <c r="E57" s="11">
        <f t="shared" si="24"/>
        <v>1.0000000000000002</v>
      </c>
      <c r="F57" s="10">
        <f t="shared" si="24"/>
        <v>52364474849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sheetProtection/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zoomScalePageLayoutView="0" workbookViewId="0" topLeftCell="A1">
      <selection activeCell="B34" sqref="B34"/>
    </sheetView>
  </sheetViews>
  <sheetFormatPr defaultColWidth="10.660156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Hkeo</cp:lastModifiedBy>
  <cp:lastPrinted>2001-02-08T21:22:29Z</cp:lastPrinted>
  <dcterms:created xsi:type="dcterms:W3CDTF">2000-09-06T18:30:25Z</dcterms:created>
  <dcterms:modified xsi:type="dcterms:W3CDTF">2015-01-07T13:39:31Z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