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8.xml" ContentType="application/vnd.openxmlformats-officedocument.drawing+xml"/>
  <Override PartName="/xl/worksheets/sheet4.xml" ContentType="application/vnd.openxmlformats-officedocument.spreadsheetml.worksheet+xml"/>
  <Override PartName="/xl/drawings/drawing9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1460" windowHeight="6090" activeTab="0"/>
  </bookViews>
  <sheets>
    <sheet name="New Issue Chart" sheetId="1" r:id="rId1"/>
    <sheet name="Average Size Chart" sheetId="2" r:id="rId2"/>
    <sheet name="Trades by Sec Type Chart" sheetId="3" r:id="rId3"/>
    <sheet name="New Issue Data" sheetId="4" r:id="rId4"/>
    <sheet name="Trades by Sec Type Data" sheetId="5" r:id="rId5"/>
    <sheet name="Definitions" sheetId="6" r:id="rId6"/>
  </sheets>
  <definedNames>
    <definedName name="_xlnm.Print_Area" localSheetId="4">'Trades by Sec Type Data'!$A$1:$H$57</definedName>
  </definedNames>
  <calcPr fullCalcOnLoad="1"/>
</workbook>
</file>

<file path=xl/sharedStrings.xml><?xml version="1.0" encoding="utf-8"?>
<sst xmlns="http://schemas.openxmlformats.org/spreadsheetml/2006/main" count="117" uniqueCount="50">
  <si>
    <t>Security Type</t>
  </si>
  <si>
    <t>CUSIPs</t>
  </si>
  <si>
    <t>% of Total</t>
  </si>
  <si>
    <t>Trades</t>
  </si>
  <si>
    <t>Par Value</t>
  </si>
  <si>
    <t>Bond</t>
  </si>
  <si>
    <t>Long Note</t>
  </si>
  <si>
    <t>Short Note</t>
  </si>
  <si>
    <t>Long Variable</t>
  </si>
  <si>
    <t>Short Variable</t>
  </si>
  <si>
    <t>CP</t>
  </si>
  <si>
    <t>Other</t>
  </si>
  <si>
    <t>Total</t>
  </si>
  <si>
    <t>Customer CUSIPs</t>
  </si>
  <si>
    <t>Customer Trades</t>
  </si>
  <si>
    <t>Customer Par</t>
  </si>
  <si>
    <t>Customer Average Size</t>
  </si>
  <si>
    <t>Inter-Dealer CUSIPs</t>
  </si>
  <si>
    <t>Inter-Dealer Trades</t>
  </si>
  <si>
    <t>Inter-Dealer Par</t>
  </si>
  <si>
    <t>Inter-Dealer Average Size</t>
  </si>
  <si>
    <t>Customer Buy Side CUSIPs</t>
  </si>
  <si>
    <t>Purchases From Customers</t>
  </si>
  <si>
    <t>Par Value of Purchases From Customers</t>
  </si>
  <si>
    <t>Average Size of Purchases From Customers</t>
  </si>
  <si>
    <t>Customer Sell Side CUSIPs</t>
  </si>
  <si>
    <t>Sales to Customers</t>
  </si>
  <si>
    <t>Par Value of Sales to Customers</t>
  </si>
  <si>
    <t>Average Size of Sales to Customers</t>
  </si>
  <si>
    <t>Average Size All Trades</t>
  </si>
  <si>
    <t>New Issue Trades</t>
  </si>
  <si>
    <t>Trade Type</t>
  </si>
  <si>
    <t>Other Bond Trades</t>
  </si>
  <si>
    <t>Types of Municipal Securities Issues</t>
  </si>
  <si>
    <t>Bonds</t>
  </si>
  <si>
    <t>Nine months or less in maturity</t>
  </si>
  <si>
    <t>Variable interest rate with interest reset period longer than nine months</t>
  </si>
  <si>
    <t>Variable interest rate with interest reset period nine months or less</t>
  </si>
  <si>
    <t>Municipal commercial paper</t>
  </si>
  <si>
    <t xml:space="preserve">Other </t>
  </si>
  <si>
    <t>Includes issues that could not be categorized based on available data, CMOs, trusts, forwards,</t>
  </si>
  <si>
    <t>options, etc.</t>
  </si>
  <si>
    <t>Click here for common definitions</t>
  </si>
  <si>
    <t>Two years or more in maturity (maturity date less dated date) with fixed or zero interest rate</t>
  </si>
  <si>
    <t>Over nine months in maturity, but under two years in maturity</t>
  </si>
  <si>
    <t>New Issue Component of Bond Trades</t>
  </si>
  <si>
    <t>Average Size of Trade by Trade Type</t>
  </si>
  <si>
    <t>Market Share by Security Type</t>
  </si>
  <si>
    <t>CUSIPs, Trades and Par Value by Security Type</t>
  </si>
  <si>
    <t>October 2013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</si>
</sst>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"/>
  </numFmts>
  <fonts count="51">
    <font>
      <sz val="10"/>
      <name val="Times New Roman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u val="single"/>
      <sz val="10"/>
      <color indexed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4.75"/>
      <color indexed="8"/>
      <name val="Times New Roman"/>
      <family val="1"/>
    </font>
    <font>
      <sz val="10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sz val="8.75"/>
      <color indexed="8"/>
      <name val="Times New Roman"/>
      <family val="1"/>
    </font>
    <font>
      <sz val="5"/>
      <color indexed="8"/>
      <name val="Times New Roman"/>
      <family val="1"/>
    </font>
    <font>
      <b/>
      <sz val="5"/>
      <color indexed="8"/>
      <name val="Times New Roman"/>
      <family val="1"/>
    </font>
    <font>
      <b/>
      <sz val="8"/>
      <color indexed="8"/>
      <name val="Times New Roman"/>
      <family val="1"/>
    </font>
    <font>
      <sz val="15.5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sz val="16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/>
      <bottom style="thin"/>
    </border>
    <border>
      <left style="thin"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/>
      <top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164" fontId="2" fillId="0" borderId="10" xfId="59" applyNumberFormat="1" applyFont="1" applyBorder="1" applyAlignment="1">
      <alignment horizontal="center" wrapText="1"/>
    </xf>
    <xf numFmtId="3" fontId="2" fillId="0" borderId="10" xfId="0" applyNumberFormat="1" applyFont="1" applyBorder="1" applyAlignment="1">
      <alignment horizontal="center"/>
    </xf>
    <xf numFmtId="3" fontId="0" fillId="0" borderId="0" xfId="0" applyNumberFormat="1" applyFont="1" applyAlignment="1">
      <alignment horizontal="center"/>
    </xf>
    <xf numFmtId="164" fontId="0" fillId="0" borderId="0" xfId="59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/>
    </xf>
    <xf numFmtId="3" fontId="2" fillId="0" borderId="0" xfId="0" applyNumberFormat="1" applyFont="1" applyAlignment="1">
      <alignment horizontal="center"/>
    </xf>
    <xf numFmtId="9" fontId="2" fillId="0" borderId="0" xfId="59" applyFont="1" applyAlignment="1">
      <alignment horizontal="center"/>
    </xf>
    <xf numFmtId="9" fontId="2" fillId="0" borderId="0" xfId="59" applyNumberFormat="1" applyFont="1" applyAlignment="1">
      <alignment horizontal="center"/>
    </xf>
    <xf numFmtId="5" fontId="2" fillId="0" borderId="10" xfId="0" applyNumberFormat="1" applyFont="1" applyBorder="1" applyAlignment="1">
      <alignment horizontal="center"/>
    </xf>
    <xf numFmtId="5" fontId="0" fillId="0" borderId="0" xfId="0" applyNumberFormat="1" applyFont="1" applyAlignment="1">
      <alignment horizontal="center"/>
    </xf>
    <xf numFmtId="5" fontId="2" fillId="0" borderId="0" xfId="0" applyNumberFormat="1" applyFont="1" applyAlignment="1">
      <alignment horizontal="center"/>
    </xf>
    <xf numFmtId="5" fontId="0" fillId="0" borderId="0" xfId="0" applyNumberFormat="1" applyFont="1" applyAlignment="1">
      <alignment/>
    </xf>
    <xf numFmtId="5" fontId="2" fillId="0" borderId="10" xfId="0" applyNumberFormat="1" applyFont="1" applyBorder="1" applyAlignment="1">
      <alignment horizontal="center" wrapText="1"/>
    </xf>
    <xf numFmtId="0" fontId="2" fillId="0" borderId="10" xfId="0" applyFont="1" applyBorder="1" applyAlignment="1">
      <alignment wrapText="1"/>
    </xf>
    <xf numFmtId="37" fontId="2" fillId="0" borderId="10" xfId="0" applyNumberFormat="1" applyFont="1" applyBorder="1" applyAlignment="1">
      <alignment horizontal="center" wrapText="1"/>
    </xf>
    <xf numFmtId="165" fontId="0" fillId="0" borderId="0" xfId="0" applyNumberFormat="1" applyFont="1" applyAlignment="1">
      <alignment horizontal="center"/>
    </xf>
    <xf numFmtId="165" fontId="2" fillId="0" borderId="0" xfId="0" applyNumberFormat="1" applyFont="1" applyAlignment="1">
      <alignment horizontal="center"/>
    </xf>
    <xf numFmtId="3" fontId="2" fillId="0" borderId="10" xfId="0" applyNumberFormat="1" applyFont="1" applyBorder="1" applyAlignment="1">
      <alignment horizontal="center" wrapText="1"/>
    </xf>
    <xf numFmtId="165" fontId="2" fillId="0" borderId="10" xfId="0" applyNumberFormat="1" applyFont="1" applyBorder="1" applyAlignment="1">
      <alignment horizontal="center" wrapText="1"/>
    </xf>
    <xf numFmtId="3" fontId="0" fillId="0" borderId="0" xfId="0" applyNumberFormat="1" applyFont="1" applyAlignment="1">
      <alignment/>
    </xf>
    <xf numFmtId="7" fontId="0" fillId="0" borderId="0" xfId="0" applyNumberFormat="1" applyFont="1" applyAlignment="1">
      <alignment/>
    </xf>
    <xf numFmtId="0" fontId="0" fillId="0" borderId="0" xfId="0" applyFont="1" applyAlignment="1">
      <alignment wrapText="1"/>
    </xf>
    <xf numFmtId="0" fontId="2" fillId="0" borderId="10" xfId="0" applyFont="1" applyBorder="1" applyAlignment="1">
      <alignment horizontal="left" wrapText="1"/>
    </xf>
    <xf numFmtId="0" fontId="2" fillId="0" borderId="0" xfId="0" applyFont="1" applyAlignment="1">
      <alignment horizontal="center"/>
    </xf>
    <xf numFmtId="164" fontId="2" fillId="0" borderId="0" xfId="59" applyNumberFormat="1" applyFont="1" applyAlignment="1">
      <alignment horizontal="center"/>
    </xf>
    <xf numFmtId="0" fontId="3" fillId="0" borderId="0" xfId="56">
      <alignment/>
      <protection/>
    </xf>
    <xf numFmtId="0" fontId="4" fillId="0" borderId="0" xfId="56" applyFont="1">
      <alignment/>
      <protection/>
    </xf>
    <xf numFmtId="0" fontId="3" fillId="0" borderId="11" xfId="56" applyBorder="1">
      <alignment/>
      <protection/>
    </xf>
    <xf numFmtId="0" fontId="3" fillId="0" borderId="12" xfId="56" applyBorder="1">
      <alignment/>
      <protection/>
    </xf>
    <xf numFmtId="0" fontId="3" fillId="0" borderId="13" xfId="56" applyBorder="1">
      <alignment/>
      <protection/>
    </xf>
    <xf numFmtId="0" fontId="3" fillId="0" borderId="14" xfId="56" applyBorder="1">
      <alignment/>
      <protection/>
    </xf>
    <xf numFmtId="0" fontId="3" fillId="0" borderId="15" xfId="56" applyBorder="1">
      <alignment/>
      <protection/>
    </xf>
    <xf numFmtId="0" fontId="3" fillId="0" borderId="16" xfId="56" applyBorder="1">
      <alignment/>
      <protection/>
    </xf>
    <xf numFmtId="0" fontId="3" fillId="0" borderId="17" xfId="56" applyBorder="1">
      <alignment/>
      <protection/>
    </xf>
    <xf numFmtId="0" fontId="3" fillId="0" borderId="18" xfId="56" applyBorder="1">
      <alignment/>
      <protection/>
    </xf>
    <xf numFmtId="0" fontId="3" fillId="0" borderId="19" xfId="56" applyBorder="1">
      <alignment/>
      <protection/>
    </xf>
    <xf numFmtId="0" fontId="3" fillId="0" borderId="10" xfId="56" applyBorder="1">
      <alignment/>
      <protection/>
    </xf>
    <xf numFmtId="0" fontId="3" fillId="0" borderId="20" xfId="56" applyBorder="1">
      <alignment/>
      <protection/>
    </xf>
    <xf numFmtId="0" fontId="3" fillId="0" borderId="21" xfId="56" applyBorder="1">
      <alignment/>
      <protection/>
    </xf>
    <xf numFmtId="0" fontId="3" fillId="0" borderId="22" xfId="56" applyBorder="1">
      <alignment/>
      <protection/>
    </xf>
    <xf numFmtId="0" fontId="3" fillId="0" borderId="23" xfId="56" applyBorder="1">
      <alignment/>
      <protection/>
    </xf>
    <xf numFmtId="0" fontId="3" fillId="0" borderId="24" xfId="56" applyBorder="1">
      <alignment/>
      <protection/>
    </xf>
    <xf numFmtId="0" fontId="3" fillId="0" borderId="25" xfId="56" applyBorder="1">
      <alignment/>
      <protection/>
    </xf>
    <xf numFmtId="0" fontId="3" fillId="0" borderId="26" xfId="56" applyBorder="1">
      <alignment/>
      <protection/>
    </xf>
    <xf numFmtId="0" fontId="3" fillId="0" borderId="27" xfId="56" applyBorder="1">
      <alignment/>
      <protection/>
    </xf>
    <xf numFmtId="0" fontId="3" fillId="0" borderId="28" xfId="56" applyBorder="1">
      <alignment/>
      <protection/>
    </xf>
    <xf numFmtId="0" fontId="5" fillId="0" borderId="0" xfId="52" applyAlignment="1" applyProtection="1">
      <alignment/>
      <protection/>
    </xf>
    <xf numFmtId="0" fontId="3" fillId="0" borderId="29" xfId="56" applyFont="1" applyBorder="1">
      <alignment/>
      <protection/>
    </xf>
    <xf numFmtId="0" fontId="3" fillId="0" borderId="15" xfId="56" applyFont="1" applyBorder="1">
      <alignment/>
      <protection/>
    </xf>
    <xf numFmtId="44" fontId="0" fillId="0" borderId="0" xfId="44" applyFont="1" applyAlignment="1">
      <alignment/>
    </xf>
    <xf numFmtId="0" fontId="4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_Definitions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Total Trades: </a:t>
            </a:r>
          </a:p>
        </c:rich>
      </c:tx>
      <c:layout>
        <c:manualLayout>
          <c:xMode val="factor"/>
          <c:yMode val="factor"/>
          <c:x val="-0.1695"/>
          <c:y val="-0.007"/>
        </c:manualLayout>
      </c:layout>
      <c:spPr>
        <a:noFill/>
        <a:ln w="3175">
          <a:noFill/>
        </a:ln>
      </c:spPr>
    </c:title>
    <c:view3D>
      <c:rotX val="35"/>
      <c:hPercent val="100"/>
      <c:rotY val="70"/>
      <c:depthPercent val="100"/>
      <c:rAngAx val="1"/>
    </c:view3D>
    <c:plotArea>
      <c:layout>
        <c:manualLayout>
          <c:xMode val="edge"/>
          <c:yMode val="edge"/>
          <c:x val="0.3825"/>
          <c:y val="0.297"/>
          <c:w val="0.23375"/>
          <c:h val="0.402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'New Issue Data'!$A$6:$A$7</c:f>
              <c:strCache>
                <c:ptCount val="2"/>
                <c:pt idx="0">
                  <c:v>Other Bond Trades</c:v>
                </c:pt>
                <c:pt idx="1">
                  <c:v>New Issue Trades</c:v>
                </c:pt>
              </c:strCache>
            </c:strRef>
          </c:cat>
          <c:val>
            <c:numRef>
              <c:f>'New Issue Data'!$B$6:$B$7</c:f>
              <c:numCache>
                <c:ptCount val="2"/>
                <c:pt idx="0">
                  <c:v>789797</c:v>
                </c:pt>
                <c:pt idx="1">
                  <c:v>104965</c:v>
                </c:pt>
              </c:numCache>
            </c:numRef>
          </c:val>
        </c:ser>
        <c:firstSliceAng val="7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Total Trades:</a:t>
            </a:r>
          </a:p>
        </c:rich>
      </c:tx>
      <c:layout>
        <c:manualLayout>
          <c:xMode val="factor"/>
          <c:yMode val="factor"/>
          <c:x val="-0.17125"/>
          <c:y val="-0.02"/>
        </c:manualLayout>
      </c:layout>
      <c:spPr>
        <a:noFill/>
        <a:ln w="3175">
          <a:noFill/>
        </a:ln>
      </c:spPr>
    </c:title>
    <c:view3D>
      <c:rotX val="35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262"/>
          <c:y val="0.176"/>
          <c:w val="0.4225"/>
          <c:h val="0.6075"/>
        </c:manualLayout>
      </c:layout>
      <c:pie3DChart>
        <c:varyColors val="1"/>
        <c:ser>
          <c:idx val="0"/>
          <c:order val="0"/>
          <c:tx>
            <c:strRef>
              <c:f>'Trades by Sec Type Data'!$D$4</c:f>
              <c:strCache>
                <c:ptCount val="1"/>
                <c:pt idx="0">
                  <c:v>Trades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'Trades by Sec Type Data'!$A$5:$A$11</c:f>
              <c:strCache>
                <c:ptCount val="7"/>
                <c:pt idx="0">
                  <c:v>Bond</c:v>
                </c:pt>
                <c:pt idx="1">
                  <c:v>Long Note</c:v>
                </c:pt>
                <c:pt idx="2">
                  <c:v>Short Note</c:v>
                </c:pt>
                <c:pt idx="3">
                  <c:v>Long Variable</c:v>
                </c:pt>
                <c:pt idx="4">
                  <c:v>Short Variable</c:v>
                </c:pt>
                <c:pt idx="5">
                  <c:v>CP</c:v>
                </c:pt>
                <c:pt idx="6">
                  <c:v>Other</c:v>
                </c:pt>
              </c:strCache>
            </c:strRef>
          </c:cat>
          <c:val>
            <c:numRef>
              <c:f>'Trades by Sec Type Data'!$D$5:$D$11</c:f>
              <c:numCache>
                <c:ptCount val="7"/>
                <c:pt idx="0">
                  <c:v>894762</c:v>
                </c:pt>
                <c:pt idx="1">
                  <c:v>4218</c:v>
                </c:pt>
                <c:pt idx="2">
                  <c:v>511</c:v>
                </c:pt>
                <c:pt idx="3">
                  <c:v>1677</c:v>
                </c:pt>
                <c:pt idx="4">
                  <c:v>15285</c:v>
                </c:pt>
                <c:pt idx="5">
                  <c:v>914</c:v>
                </c:pt>
                <c:pt idx="6">
                  <c:v>424</c:v>
                </c:pt>
              </c:numCache>
            </c:numRef>
          </c:val>
        </c:ser>
        <c:firstSliceAng val="1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Total Par Value: </a:t>
            </a:r>
          </a:p>
        </c:rich>
      </c:tx>
      <c:layout>
        <c:manualLayout>
          <c:xMode val="factor"/>
          <c:yMode val="factor"/>
          <c:x val="-0.192"/>
          <c:y val="-0.0195"/>
        </c:manualLayout>
      </c:layout>
      <c:spPr>
        <a:noFill/>
        <a:ln w="3175">
          <a:noFill/>
        </a:ln>
      </c:spPr>
    </c:title>
    <c:view3D>
      <c:rotX val="35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25425"/>
          <c:y val="0.172"/>
          <c:w val="0.438"/>
          <c:h val="0.61325"/>
        </c:manualLayout>
      </c:layout>
      <c:pie3DChart>
        <c:varyColors val="1"/>
        <c:ser>
          <c:idx val="0"/>
          <c:order val="0"/>
          <c:tx>
            <c:strRef>
              <c:f>'Trades by Sec Type Data'!$F$4</c:f>
              <c:strCache>
                <c:ptCount val="1"/>
                <c:pt idx="0">
                  <c:v>Par Value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'Trades by Sec Type Data'!$A$5:$A$11</c:f>
              <c:strCache>
                <c:ptCount val="7"/>
                <c:pt idx="0">
                  <c:v>Bond</c:v>
                </c:pt>
                <c:pt idx="1">
                  <c:v>Long Note</c:v>
                </c:pt>
                <c:pt idx="2">
                  <c:v>Short Note</c:v>
                </c:pt>
                <c:pt idx="3">
                  <c:v>Long Variable</c:v>
                </c:pt>
                <c:pt idx="4">
                  <c:v>Short Variable</c:v>
                </c:pt>
                <c:pt idx="5">
                  <c:v>CP</c:v>
                </c:pt>
                <c:pt idx="6">
                  <c:v>Other</c:v>
                </c:pt>
              </c:strCache>
            </c:strRef>
          </c:cat>
          <c:val>
            <c:numRef>
              <c:f>'Trades by Sec Type Data'!$F$5:$F$11</c:f>
              <c:numCache>
                <c:ptCount val="7"/>
                <c:pt idx="0">
                  <c:v>158377781205</c:v>
                </c:pt>
                <c:pt idx="1">
                  <c:v>4004934357</c:v>
                </c:pt>
                <c:pt idx="2">
                  <c:v>1273335091</c:v>
                </c:pt>
                <c:pt idx="3">
                  <c:v>2622475392</c:v>
                </c:pt>
                <c:pt idx="4">
                  <c:v>89628179100</c:v>
                </c:pt>
                <c:pt idx="5">
                  <c:v>14655859000</c:v>
                </c:pt>
                <c:pt idx="6">
                  <c:v>1589881552</c:v>
                </c:pt>
              </c:numCache>
            </c:numRef>
          </c:val>
        </c:ser>
        <c:firstSliceAng val="1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Total Par:</a:t>
            </a:r>
          </a:p>
        </c:rich>
      </c:tx>
      <c:layout>
        <c:manualLayout>
          <c:xMode val="factor"/>
          <c:yMode val="factor"/>
          <c:x val="-0.17075"/>
          <c:y val="-0.0035"/>
        </c:manualLayout>
      </c:layout>
      <c:spPr>
        <a:noFill/>
        <a:ln w="3175">
          <a:noFill/>
        </a:ln>
      </c:spPr>
    </c:title>
    <c:view3D>
      <c:rotX val="35"/>
      <c:hPercent val="100"/>
      <c:rotY val="95"/>
      <c:depthPercent val="100"/>
      <c:rAngAx val="1"/>
    </c:view3D>
    <c:plotArea>
      <c:layout>
        <c:manualLayout>
          <c:xMode val="edge"/>
          <c:yMode val="edge"/>
          <c:x val="0.38"/>
          <c:y val="0.29275"/>
          <c:w val="0.23925"/>
          <c:h val="0.410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'New Issue Data'!$A$6:$A$7</c:f>
              <c:strCache>
                <c:ptCount val="2"/>
                <c:pt idx="0">
                  <c:v>Other Bond Trades</c:v>
                </c:pt>
                <c:pt idx="1">
                  <c:v>New Issue Trades</c:v>
                </c:pt>
              </c:strCache>
            </c:strRef>
          </c:cat>
          <c:val>
            <c:numRef>
              <c:f>'New Issue Data'!$D$6:$D$7</c:f>
              <c:numCache>
                <c:ptCount val="2"/>
                <c:pt idx="0">
                  <c:v>124428261332</c:v>
                </c:pt>
                <c:pt idx="1">
                  <c:v>33949519873</c:v>
                </c:pt>
              </c:numCache>
            </c:numRef>
          </c:val>
        </c:ser>
        <c:firstSliceAng val="95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Bond Average Size</a:t>
            </a:r>
          </a:p>
        </c:rich>
      </c:tx>
      <c:layout>
        <c:manualLayout>
          <c:xMode val="factor"/>
          <c:yMode val="factor"/>
          <c:x val="-0.015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25"/>
          <c:y val="0.12325"/>
          <c:w val="0.96125"/>
          <c:h val="0.79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'Trades by Sec Type Data'!$A$48</c:f>
              <c:strCache>
                <c:ptCount val="1"/>
                <c:pt idx="0">
                  <c:v>Security Type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('Trades by Sec Type Data'!$H$4,'Trades by Sec Type Data'!$H$15,'Trades by Sec Type Data'!$H$26,'Trades by Sec Type Data'!$H$37,'Trades by Sec Type Data'!$H$48)</c:f>
              <c:strCache>
                <c:ptCount val="5"/>
                <c:pt idx="0">
                  <c:v>Average Size All Trades</c:v>
                </c:pt>
                <c:pt idx="1">
                  <c:v>Inter-Dealer Average Size</c:v>
                </c:pt>
                <c:pt idx="2">
                  <c:v>Customer Average Size</c:v>
                </c:pt>
                <c:pt idx="3">
                  <c:v>Average Size of Sales to Customers</c:v>
                </c:pt>
                <c:pt idx="4">
                  <c:v>Average Size of Purchases From Customers</c:v>
                </c:pt>
              </c:strCache>
            </c:strRef>
          </c:cat>
          <c:val>
            <c:numRef>
              <c:f>('Trades by Sec Type Data'!$H$5,'Trades by Sec Type Data'!$H$16,'Trades by Sec Type Data'!$H$27,'Trades by Sec Type Data'!$H$38,'Trades by Sec Type Data'!$H$49)</c:f>
              <c:numCache>
                <c:ptCount val="5"/>
                <c:pt idx="0">
                  <c:v>177005.48436902775</c:v>
                </c:pt>
                <c:pt idx="1">
                  <c:v>159768.42892719456</c:v>
                </c:pt>
                <c:pt idx="2">
                  <c:v>185369.634370513</c:v>
                </c:pt>
                <c:pt idx="3">
                  <c:v>165841.89998084257</c:v>
                </c:pt>
                <c:pt idx="4">
                  <c:v>224515.58237324315</c:v>
                </c:pt>
              </c:numCache>
            </c:numRef>
          </c:val>
        </c:ser>
        <c:axId val="33096448"/>
        <c:axId val="29432577"/>
      </c:barChart>
      <c:catAx>
        <c:axId val="330964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Type of Trade</a:t>
                </a:r>
              </a:p>
            </c:rich>
          </c:tx>
          <c:layout>
            <c:manualLayout>
              <c:xMode val="factor"/>
              <c:yMode val="factor"/>
              <c:x val="-0.02525"/>
              <c:y val="-0.015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29432577"/>
        <c:crosses val="autoZero"/>
        <c:auto val="1"/>
        <c:lblOffset val="100"/>
        <c:tickLblSkip val="1"/>
        <c:noMultiLvlLbl val="0"/>
      </c:catAx>
      <c:valAx>
        <c:axId val="294325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Average Size</a:t>
                </a:r>
              </a:p>
            </c:rich>
          </c:tx>
          <c:layout>
            <c:manualLayout>
              <c:xMode val="factor"/>
              <c:yMode val="factor"/>
              <c:x val="0.0025"/>
              <c:y val="-0.003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3309644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CP Average Size</a:t>
            </a:r>
          </a:p>
        </c:rich>
      </c:tx>
      <c:layout>
        <c:manualLayout>
          <c:xMode val="factor"/>
          <c:yMode val="factor"/>
          <c:x val="-0.012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85"/>
          <c:y val="0.1195"/>
          <c:w val="0.98675"/>
          <c:h val="0.79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'Trades by Sec Type Data'!$A$48</c:f>
              <c:strCache>
                <c:ptCount val="1"/>
                <c:pt idx="0">
                  <c:v>Security Type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('Trades by Sec Type Data'!$H$4,'Trades by Sec Type Data'!$H$15,'Trades by Sec Type Data'!$H$26,'Trades by Sec Type Data'!$H$37,'Trades by Sec Type Data'!$H$48)</c:f>
              <c:strCache>
                <c:ptCount val="5"/>
                <c:pt idx="0">
                  <c:v>Average Size All Trades</c:v>
                </c:pt>
                <c:pt idx="1">
                  <c:v>Inter-Dealer Average Size</c:v>
                </c:pt>
                <c:pt idx="2">
                  <c:v>Customer Average Size</c:v>
                </c:pt>
                <c:pt idx="3">
                  <c:v>Average Size of Sales to Customers</c:v>
                </c:pt>
                <c:pt idx="4">
                  <c:v>Average Size of Purchases From Customers</c:v>
                </c:pt>
              </c:strCache>
            </c:strRef>
          </c:cat>
          <c:val>
            <c:numRef>
              <c:f>('Trades by Sec Type Data'!$H$10,'Trades by Sec Type Data'!$H$21,'Trades by Sec Type Data'!$H$32,'Trades by Sec Type Data'!$H$43,'Trades by Sec Type Data'!$H$54)</c:f>
              <c:numCache>
                <c:ptCount val="5"/>
                <c:pt idx="0">
                  <c:v>16034856.673960613</c:v>
                </c:pt>
                <c:pt idx="1">
                  <c:v>3551080</c:v>
                </c:pt>
                <c:pt idx="2">
                  <c:v>16385919.010123735</c:v>
                </c:pt>
                <c:pt idx="3">
                  <c:v>16685843.187660668</c:v>
                </c:pt>
                <c:pt idx="4">
                  <c:v>14283747.747747747</c:v>
                </c:pt>
              </c:numCache>
            </c:numRef>
          </c:val>
        </c:ser>
        <c:axId val="63566602"/>
        <c:axId val="35228507"/>
      </c:barChart>
      <c:catAx>
        <c:axId val="635666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Type of Trade</a:t>
                </a:r>
              </a:p>
            </c:rich>
          </c:tx>
          <c:layout>
            <c:manualLayout>
              <c:xMode val="factor"/>
              <c:yMode val="factor"/>
              <c:x val="-0.025"/>
              <c:y val="-0.016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35228507"/>
        <c:crosses val="autoZero"/>
        <c:auto val="1"/>
        <c:lblOffset val="100"/>
        <c:tickLblSkip val="1"/>
        <c:noMultiLvlLbl val="0"/>
      </c:catAx>
      <c:valAx>
        <c:axId val="352285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Average Size</a:t>
                </a:r>
              </a:p>
            </c:rich>
          </c:tx>
          <c:layout>
            <c:manualLayout>
              <c:xMode val="factor"/>
              <c:yMode val="factor"/>
              <c:x val="0.0085"/>
              <c:y val="-0.003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6356660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Long Note Average Size</a:t>
            </a:r>
          </a:p>
        </c:rich>
      </c:tx>
      <c:layout>
        <c:manualLayout>
          <c:xMode val="factor"/>
          <c:yMode val="factor"/>
          <c:x val="-0.018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425"/>
          <c:y val="0.13675"/>
          <c:w val="0.97375"/>
          <c:h val="0.77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'Trades by Sec Type Data'!$A$48</c:f>
              <c:strCache>
                <c:ptCount val="1"/>
                <c:pt idx="0">
                  <c:v>Security Type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('Trades by Sec Type Data'!$H$4,'Trades by Sec Type Data'!$H$15,'Trades by Sec Type Data'!$H$26,'Trades by Sec Type Data'!$H$37,'Trades by Sec Type Data'!$H$48)</c:f>
              <c:strCache>
                <c:ptCount val="5"/>
                <c:pt idx="0">
                  <c:v>Average Size All Trades</c:v>
                </c:pt>
                <c:pt idx="1">
                  <c:v>Inter-Dealer Average Size</c:v>
                </c:pt>
                <c:pt idx="2">
                  <c:v>Customer Average Size</c:v>
                </c:pt>
                <c:pt idx="3">
                  <c:v>Average Size of Sales to Customers</c:v>
                </c:pt>
                <c:pt idx="4">
                  <c:v>Average Size of Purchases From Customers</c:v>
                </c:pt>
              </c:strCache>
            </c:strRef>
          </c:cat>
          <c:val>
            <c:numRef>
              <c:f>('Trades by Sec Type Data'!$H$6,'Trades by Sec Type Data'!$H$17,'Trades by Sec Type Data'!$H$28,'Trades by Sec Type Data'!$H$39,'Trades by Sec Type Data'!$H$50)</c:f>
              <c:numCache>
                <c:ptCount val="5"/>
                <c:pt idx="0">
                  <c:v>949486.5711237553</c:v>
                </c:pt>
                <c:pt idx="1">
                  <c:v>628372.1583054627</c:v>
                </c:pt>
                <c:pt idx="2">
                  <c:v>1036219.3709725987</c:v>
                </c:pt>
                <c:pt idx="3">
                  <c:v>1111411.3226299693</c:v>
                </c:pt>
                <c:pt idx="4">
                  <c:v>757209.2354609929</c:v>
                </c:pt>
              </c:numCache>
            </c:numRef>
          </c:val>
        </c:ser>
        <c:axId val="48621108"/>
        <c:axId val="34936789"/>
      </c:barChart>
      <c:catAx>
        <c:axId val="486211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Type of Trade</a:t>
                </a:r>
              </a:p>
            </c:rich>
          </c:tx>
          <c:layout>
            <c:manualLayout>
              <c:xMode val="factor"/>
              <c:yMode val="factor"/>
              <c:x val="-0.027"/>
              <c:y val="-0.015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34936789"/>
        <c:crosses val="autoZero"/>
        <c:auto val="1"/>
        <c:lblOffset val="100"/>
        <c:tickLblSkip val="1"/>
        <c:noMultiLvlLbl val="0"/>
      </c:catAx>
      <c:valAx>
        <c:axId val="349367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Average Size</a:t>
                </a:r>
              </a:p>
            </c:rich>
          </c:tx>
          <c:layout>
            <c:manualLayout>
              <c:xMode val="factor"/>
              <c:yMode val="factor"/>
              <c:x val="0.0055"/>
              <c:y val="-0.003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4862110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Short Note Average Size</a:t>
            </a:r>
          </a:p>
        </c:rich>
      </c:tx>
      <c:layout>
        <c:manualLayout>
          <c:xMode val="factor"/>
          <c:yMode val="factor"/>
          <c:x val="-0.018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725"/>
          <c:y val="0.13625"/>
          <c:w val="0.97675"/>
          <c:h val="0.77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'Trades by Sec Type Data'!$A$48</c:f>
              <c:strCache>
                <c:ptCount val="1"/>
                <c:pt idx="0">
                  <c:v>Security Type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('Trades by Sec Type Data'!$H$4,'Trades by Sec Type Data'!$H$15,'Trades by Sec Type Data'!$H$26,'Trades by Sec Type Data'!$H$37,'Trades by Sec Type Data'!$H$48)</c:f>
              <c:strCache>
                <c:ptCount val="5"/>
                <c:pt idx="0">
                  <c:v>Average Size All Trades</c:v>
                </c:pt>
                <c:pt idx="1">
                  <c:v>Inter-Dealer Average Size</c:v>
                </c:pt>
                <c:pt idx="2">
                  <c:v>Customer Average Size</c:v>
                </c:pt>
                <c:pt idx="3">
                  <c:v>Average Size of Sales to Customers</c:v>
                </c:pt>
                <c:pt idx="4">
                  <c:v>Average Size of Purchases From Customers</c:v>
                </c:pt>
              </c:strCache>
            </c:strRef>
          </c:cat>
          <c:val>
            <c:numRef>
              <c:f>('Trades by Sec Type Data'!$H$7,'Trades by Sec Type Data'!$H$18,'Trades by Sec Type Data'!$H$29,'Trades by Sec Type Data'!$H$40,'Trades by Sec Type Data'!$H$51)</c:f>
              <c:numCache>
                <c:ptCount val="5"/>
                <c:pt idx="0">
                  <c:v>2491849.493150685</c:v>
                </c:pt>
                <c:pt idx="1">
                  <c:v>677801.3146067415</c:v>
                </c:pt>
                <c:pt idx="2">
                  <c:v>2874433.113744076</c:v>
                </c:pt>
                <c:pt idx="3">
                  <c:v>3093935.151670951</c:v>
                </c:pt>
                <c:pt idx="4">
                  <c:v>286969.69696969696</c:v>
                </c:pt>
              </c:numCache>
            </c:numRef>
          </c:val>
        </c:ser>
        <c:axId val="45995646"/>
        <c:axId val="11307631"/>
      </c:barChart>
      <c:catAx>
        <c:axId val="459956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Type of Trade</a:t>
                </a:r>
              </a:p>
            </c:rich>
          </c:tx>
          <c:layout>
            <c:manualLayout>
              <c:xMode val="factor"/>
              <c:yMode val="factor"/>
              <c:x val="-0.02675"/>
              <c:y val="-0.01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11307631"/>
        <c:crosses val="autoZero"/>
        <c:auto val="1"/>
        <c:lblOffset val="100"/>
        <c:tickLblSkip val="1"/>
        <c:noMultiLvlLbl val="0"/>
      </c:catAx>
      <c:valAx>
        <c:axId val="113076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Average Size</a:t>
                </a:r>
              </a:p>
            </c:rich>
          </c:tx>
          <c:layout>
            <c:manualLayout>
              <c:xMode val="factor"/>
              <c:yMode val="factor"/>
              <c:x val="0.0055"/>
              <c:y val="-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4599564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Long Variable Average Size</a:t>
            </a:r>
          </a:p>
        </c:rich>
      </c:tx>
      <c:layout>
        <c:manualLayout>
          <c:xMode val="factor"/>
          <c:yMode val="factor"/>
          <c:x val="-0.021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725"/>
          <c:y val="0.13625"/>
          <c:w val="0.97675"/>
          <c:h val="0.77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'Trades by Sec Type Data'!$A$48</c:f>
              <c:strCache>
                <c:ptCount val="1"/>
                <c:pt idx="0">
                  <c:v>Security Type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('Trades by Sec Type Data'!$H$4,'Trades by Sec Type Data'!$H$15,'Trades by Sec Type Data'!$H$26,'Trades by Sec Type Data'!$H$37,'Trades by Sec Type Data'!$H$48)</c:f>
              <c:strCache>
                <c:ptCount val="5"/>
                <c:pt idx="0">
                  <c:v>Average Size All Trades</c:v>
                </c:pt>
                <c:pt idx="1">
                  <c:v>Inter-Dealer Average Size</c:v>
                </c:pt>
                <c:pt idx="2">
                  <c:v>Customer Average Size</c:v>
                </c:pt>
                <c:pt idx="3">
                  <c:v>Average Size of Sales to Customers</c:v>
                </c:pt>
                <c:pt idx="4">
                  <c:v>Average Size of Purchases From Customers</c:v>
                </c:pt>
              </c:strCache>
            </c:strRef>
          </c:cat>
          <c:val>
            <c:numRef>
              <c:f>('Trades by Sec Type Data'!$H$8,'Trades by Sec Type Data'!$H$19,'Trades by Sec Type Data'!$H$30,'Trades by Sec Type Data'!$H$41,'Trades by Sec Type Data'!$H$52)</c:f>
              <c:numCache>
                <c:ptCount val="5"/>
                <c:pt idx="0">
                  <c:v>1563789.7388193202</c:v>
                </c:pt>
                <c:pt idx="1">
                  <c:v>980195.241192412</c:v>
                </c:pt>
                <c:pt idx="2">
                  <c:v>1728427.636085627</c:v>
                </c:pt>
                <c:pt idx="3">
                  <c:v>2282642.937853107</c:v>
                </c:pt>
                <c:pt idx="4">
                  <c:v>568899.1678486997</c:v>
                </c:pt>
              </c:numCache>
            </c:numRef>
          </c:val>
        </c:ser>
        <c:axId val="34659816"/>
        <c:axId val="43502889"/>
      </c:barChart>
      <c:catAx>
        <c:axId val="346598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Type of Trade</a:t>
                </a:r>
              </a:p>
            </c:rich>
          </c:tx>
          <c:layout>
            <c:manualLayout>
              <c:xMode val="factor"/>
              <c:yMode val="factor"/>
              <c:x val="-0.02675"/>
              <c:y val="-0.016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43502889"/>
        <c:crosses val="autoZero"/>
        <c:auto val="1"/>
        <c:lblOffset val="100"/>
        <c:tickLblSkip val="1"/>
        <c:noMultiLvlLbl val="0"/>
      </c:catAx>
      <c:valAx>
        <c:axId val="435028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Average Size</a:t>
                </a:r>
              </a:p>
            </c:rich>
          </c:tx>
          <c:layout>
            <c:manualLayout>
              <c:xMode val="factor"/>
              <c:yMode val="factor"/>
              <c:x val="0.0055"/>
              <c:y val="-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3465981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Short Variable Average Size</a:t>
            </a:r>
          </a:p>
        </c:rich>
      </c:tx>
      <c:layout>
        <c:manualLayout>
          <c:xMode val="factor"/>
          <c:yMode val="factor"/>
          <c:x val="-0.024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75"/>
          <c:y val="0.136"/>
          <c:w val="0.977"/>
          <c:h val="0.8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'Trades by Sec Type Data'!$A$48</c:f>
              <c:strCache>
                <c:ptCount val="1"/>
                <c:pt idx="0">
                  <c:v>Security Type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('Trades by Sec Type Data'!$H$4,'Trades by Sec Type Data'!$H$15,'Trades by Sec Type Data'!$H$26,'Trades by Sec Type Data'!$H$37,'Trades by Sec Type Data'!$H$48)</c:f>
              <c:strCache>
                <c:ptCount val="5"/>
                <c:pt idx="0">
                  <c:v>Average Size All Trades</c:v>
                </c:pt>
                <c:pt idx="1">
                  <c:v>Inter-Dealer Average Size</c:v>
                </c:pt>
                <c:pt idx="2">
                  <c:v>Customer Average Size</c:v>
                </c:pt>
                <c:pt idx="3">
                  <c:v>Average Size of Sales to Customers</c:v>
                </c:pt>
                <c:pt idx="4">
                  <c:v>Average Size of Purchases From Customers</c:v>
                </c:pt>
              </c:strCache>
            </c:strRef>
          </c:cat>
          <c:val>
            <c:numRef>
              <c:f>('Trades by Sec Type Data'!$H$9,'Trades by Sec Type Data'!$H$20,'Trades by Sec Type Data'!$H$31,'Trades by Sec Type Data'!$H$42,'Trades by Sec Type Data'!$H$53)</c:f>
              <c:numCache>
                <c:ptCount val="5"/>
                <c:pt idx="0">
                  <c:v>5863799.74484789</c:v>
                </c:pt>
                <c:pt idx="1">
                  <c:v>3115734.7328244275</c:v>
                </c:pt>
                <c:pt idx="2">
                  <c:v>6178826.230584118</c:v>
                </c:pt>
                <c:pt idx="3">
                  <c:v>6729112.226249811</c:v>
                </c:pt>
                <c:pt idx="4">
                  <c:v>5665086.301466441</c:v>
                </c:pt>
              </c:numCache>
            </c:numRef>
          </c:val>
        </c:ser>
        <c:axId val="55981682"/>
        <c:axId val="34073091"/>
      </c:barChart>
      <c:catAx>
        <c:axId val="559816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Type of Trade</a:t>
                </a:r>
              </a:p>
            </c:rich>
          </c:tx>
          <c:layout>
            <c:manualLayout>
              <c:xMode val="factor"/>
              <c:yMode val="factor"/>
              <c:x val="-0.02675"/>
              <c:y val="-0.01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34073091"/>
        <c:crosses val="autoZero"/>
        <c:auto val="1"/>
        <c:lblOffset val="100"/>
        <c:tickLblSkip val="1"/>
        <c:noMultiLvlLbl val="0"/>
      </c:catAx>
      <c:valAx>
        <c:axId val="340730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Average Size</a:t>
                </a:r>
              </a:p>
            </c:rich>
          </c:tx>
          <c:layout>
            <c:manualLayout>
              <c:xMode val="factor"/>
              <c:yMode val="factor"/>
              <c:x val="0.0055"/>
              <c:y val="-0.01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5598168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Total CUSIPs:  </a:t>
            </a:r>
          </a:p>
        </c:rich>
      </c:tx>
      <c:layout>
        <c:manualLayout>
          <c:xMode val="factor"/>
          <c:yMode val="factor"/>
          <c:x val="-0.16475"/>
          <c:y val="-0.02"/>
        </c:manualLayout>
      </c:layout>
      <c:spPr>
        <a:noFill/>
        <a:ln w="3175">
          <a:noFill/>
        </a:ln>
      </c:spPr>
    </c:title>
    <c:view3D>
      <c:rotX val="35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26075"/>
          <c:y val="0.1765"/>
          <c:w val="0.422"/>
          <c:h val="0.60625"/>
        </c:manualLayout>
      </c:layout>
      <c:pie3DChart>
        <c:varyColors val="1"/>
        <c:ser>
          <c:idx val="0"/>
          <c:order val="0"/>
          <c:tx>
            <c:strRef>
              <c:f>'Trades by Sec Type Data'!$B$4</c:f>
              <c:strCache>
                <c:ptCount val="1"/>
                <c:pt idx="0">
                  <c:v>CUSIPs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'Trades by Sec Type Data'!$A$5:$A$11</c:f>
              <c:strCache>
                <c:ptCount val="7"/>
                <c:pt idx="0">
                  <c:v>Bond</c:v>
                </c:pt>
                <c:pt idx="1">
                  <c:v>Long Note</c:v>
                </c:pt>
                <c:pt idx="2">
                  <c:v>Short Note</c:v>
                </c:pt>
                <c:pt idx="3">
                  <c:v>Long Variable</c:v>
                </c:pt>
                <c:pt idx="4">
                  <c:v>Short Variable</c:v>
                </c:pt>
                <c:pt idx="5">
                  <c:v>CP</c:v>
                </c:pt>
                <c:pt idx="6">
                  <c:v>Other</c:v>
                </c:pt>
              </c:strCache>
            </c:strRef>
          </c:cat>
          <c:val>
            <c:numRef>
              <c:f>'Trades by Sec Type Data'!$B$5:$B$11</c:f>
              <c:numCache>
                <c:ptCount val="7"/>
                <c:pt idx="0">
                  <c:v>118242</c:v>
                </c:pt>
                <c:pt idx="1">
                  <c:v>1465</c:v>
                </c:pt>
                <c:pt idx="2">
                  <c:v>244</c:v>
                </c:pt>
                <c:pt idx="3">
                  <c:v>168</c:v>
                </c:pt>
                <c:pt idx="4">
                  <c:v>2524</c:v>
                </c:pt>
                <c:pt idx="5">
                  <c:v>589</c:v>
                </c:pt>
                <c:pt idx="6">
                  <c:v>127</c:v>
                </c:pt>
              </c:numCache>
            </c:numRef>
          </c:val>
        </c:ser>
        <c:firstSliceAng val="1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Relationship Id="rId5" Type="http://schemas.openxmlformats.org/officeDocument/2006/relationships/chart" Target="/xl/charts/chart7.xml" /><Relationship Id="rId6" Type="http://schemas.openxmlformats.org/officeDocument/2006/relationships/chart" Target="/xl/charts/chart8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0.45975</cdr:x>
      <cdr:y>0.2915</cdr:y>
    </cdr:from>
    <cdr:to>
      <cdr:x>0.45975</cdr:x>
      <cdr:y>0.2915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3162300" y="8096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0.42375</cdr:x>
      <cdr:y>0.0105</cdr:y>
    </cdr:from>
    <cdr:to>
      <cdr:x>0.54875</cdr:x>
      <cdr:y>0.13175</cdr:y>
    </cdr:to>
    <cdr:sp textlink="'New Issue Data'!$B$9">
      <cdr:nvSpPr>
        <cdr:cNvPr id="2" name="TextBox 2"/>
        <cdr:cNvSpPr txBox="1">
          <a:spLocks noChangeArrowheads="1"/>
        </cdr:cNvSpPr>
      </cdr:nvSpPr>
      <cdr:spPr>
        <a:xfrm>
          <a:off x="2914650" y="28575"/>
          <a:ext cx="85725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fld id="{8146a1bd-afc1-403f-ab92-775c27974e4c}" type="TxLink">
            <a:rPr lang="en-US" cap="none" sz="16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894,762</a:t>
          </a:fld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0.45975</cdr:x>
      <cdr:y>0.112</cdr:y>
    </cdr:from>
    <cdr:to>
      <cdr:x>0.45975</cdr:x>
      <cdr:y>0.112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3162300" y="3143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0.42675</cdr:x>
      <cdr:y>0.01425</cdr:y>
    </cdr:from>
    <cdr:to>
      <cdr:x>0.705</cdr:x>
      <cdr:y>0.21</cdr:y>
    </cdr:to>
    <cdr:sp textlink="'New Issue Data'!$G$9">
      <cdr:nvSpPr>
        <cdr:cNvPr id="2" name="TextBox 2"/>
        <cdr:cNvSpPr txBox="1">
          <a:spLocks noChangeArrowheads="1"/>
        </cdr:cNvSpPr>
      </cdr:nvSpPr>
      <cdr:spPr>
        <a:xfrm>
          <a:off x="2933700" y="38100"/>
          <a:ext cx="1914525" cy="552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fld id="{84379966-5210-4b2d-ae97-8bc3f42b4ffa}" type="TxLink">
            <a:rPr lang="en-US" cap="none" sz="16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$158.38 </a:t>
          </a:fld>
        </a:p>
      </cdr:txBody>
    </cdr:sp>
  </cdr:relSizeAnchor>
  <cdr:relSizeAnchor xmlns:cdr="http://schemas.openxmlformats.org/drawingml/2006/chartDrawing">
    <cdr:from>
      <cdr:x>0.5695</cdr:x>
      <cdr:y>0.0195</cdr:y>
    </cdr:from>
    <cdr:to>
      <cdr:x>0.694</cdr:x>
      <cdr:y>0.14</cdr:y>
    </cdr:to>
    <cdr:sp>
      <cdr:nvSpPr>
        <cdr:cNvPr id="3" name="TextBox 3"/>
        <cdr:cNvSpPr txBox="1">
          <a:spLocks noChangeArrowheads="1"/>
        </cdr:cNvSpPr>
      </cdr:nvSpPr>
      <cdr:spPr>
        <a:xfrm>
          <a:off x="3924300" y="47625"/>
          <a:ext cx="85725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Billion</a:t>
          </a:r>
          <a:r>
            <a:rPr lang="en-US" cap="none" sz="16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19050</xdr:rowOff>
    </xdr:from>
    <xdr:to>
      <xdr:col>12</xdr:col>
      <xdr:colOff>495300</xdr:colOff>
      <xdr:row>20</xdr:row>
      <xdr:rowOff>76200</xdr:rowOff>
    </xdr:to>
    <xdr:graphicFrame>
      <xdr:nvGraphicFramePr>
        <xdr:cNvPr id="1" name="Chart 1"/>
        <xdr:cNvGraphicFramePr/>
      </xdr:nvGraphicFramePr>
      <xdr:xfrm>
        <a:off x="9525" y="581025"/>
        <a:ext cx="6886575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12</xdr:col>
      <xdr:colOff>495300</xdr:colOff>
      <xdr:row>38</xdr:row>
      <xdr:rowOff>66675</xdr:rowOff>
    </xdr:to>
    <xdr:graphicFrame>
      <xdr:nvGraphicFramePr>
        <xdr:cNvPr id="2" name="Chart 2"/>
        <xdr:cNvGraphicFramePr/>
      </xdr:nvGraphicFramePr>
      <xdr:xfrm>
        <a:off x="0" y="3476625"/>
        <a:ext cx="6896100" cy="2819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38</xdr:row>
      <xdr:rowOff>133350</xdr:rowOff>
    </xdr:from>
    <xdr:to>
      <xdr:col>12</xdr:col>
      <xdr:colOff>514350</xdr:colOff>
      <xdr:row>40</xdr:row>
      <xdr:rowOff>19050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9050" y="6362700"/>
          <a:ext cx="68961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New issue trades are trades where the difference between the trade date and the dated date is less than or equal to 4 weeks (28 days).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9525</xdr:rowOff>
    </xdr:from>
    <xdr:to>
      <xdr:col>5</xdr:col>
      <xdr:colOff>523875</xdr:colOff>
      <xdr:row>20</xdr:row>
      <xdr:rowOff>133350</xdr:rowOff>
    </xdr:to>
    <xdr:graphicFrame>
      <xdr:nvGraphicFramePr>
        <xdr:cNvPr id="1" name="Chart 2"/>
        <xdr:cNvGraphicFramePr/>
      </xdr:nvGraphicFramePr>
      <xdr:xfrm>
        <a:off x="0" y="571500"/>
        <a:ext cx="3190875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3</xdr:row>
      <xdr:rowOff>0</xdr:rowOff>
    </xdr:from>
    <xdr:to>
      <xdr:col>11</xdr:col>
      <xdr:colOff>523875</xdr:colOff>
      <xdr:row>20</xdr:row>
      <xdr:rowOff>133350</xdr:rowOff>
    </xdr:to>
    <xdr:graphicFrame>
      <xdr:nvGraphicFramePr>
        <xdr:cNvPr id="2" name="Chart 3"/>
        <xdr:cNvGraphicFramePr/>
      </xdr:nvGraphicFramePr>
      <xdr:xfrm>
        <a:off x="3200400" y="561975"/>
        <a:ext cx="3190875" cy="2886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6</xdr:col>
      <xdr:colOff>0</xdr:colOff>
      <xdr:row>38</xdr:row>
      <xdr:rowOff>133350</xdr:rowOff>
    </xdr:to>
    <xdr:graphicFrame>
      <xdr:nvGraphicFramePr>
        <xdr:cNvPr id="3" name="Chart 4"/>
        <xdr:cNvGraphicFramePr/>
      </xdr:nvGraphicFramePr>
      <xdr:xfrm>
        <a:off x="0" y="3476625"/>
        <a:ext cx="3200400" cy="2886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21</xdr:row>
      <xdr:rowOff>0</xdr:rowOff>
    </xdr:from>
    <xdr:to>
      <xdr:col>12</xdr:col>
      <xdr:colOff>0</xdr:colOff>
      <xdr:row>38</xdr:row>
      <xdr:rowOff>142875</xdr:rowOff>
    </xdr:to>
    <xdr:graphicFrame>
      <xdr:nvGraphicFramePr>
        <xdr:cNvPr id="4" name="Chart 5"/>
        <xdr:cNvGraphicFramePr/>
      </xdr:nvGraphicFramePr>
      <xdr:xfrm>
        <a:off x="3200400" y="3476625"/>
        <a:ext cx="3200400" cy="2895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39</xdr:row>
      <xdr:rowOff>0</xdr:rowOff>
    </xdr:from>
    <xdr:to>
      <xdr:col>6</xdr:col>
      <xdr:colOff>9525</xdr:colOff>
      <xdr:row>56</xdr:row>
      <xdr:rowOff>142875</xdr:rowOff>
    </xdr:to>
    <xdr:graphicFrame>
      <xdr:nvGraphicFramePr>
        <xdr:cNvPr id="5" name="Chart 6"/>
        <xdr:cNvGraphicFramePr/>
      </xdr:nvGraphicFramePr>
      <xdr:xfrm>
        <a:off x="0" y="6391275"/>
        <a:ext cx="3209925" cy="28956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6</xdr:col>
      <xdr:colOff>0</xdr:colOff>
      <xdr:row>39</xdr:row>
      <xdr:rowOff>0</xdr:rowOff>
    </xdr:from>
    <xdr:to>
      <xdr:col>11</xdr:col>
      <xdr:colOff>523875</xdr:colOff>
      <xdr:row>56</xdr:row>
      <xdr:rowOff>152400</xdr:rowOff>
    </xdr:to>
    <xdr:graphicFrame>
      <xdr:nvGraphicFramePr>
        <xdr:cNvPr id="6" name="Chart 7"/>
        <xdr:cNvGraphicFramePr/>
      </xdr:nvGraphicFramePr>
      <xdr:xfrm>
        <a:off x="3200400" y="6391275"/>
        <a:ext cx="3190875" cy="29051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0.451</cdr:x>
      <cdr:y>0.06025</cdr:y>
    </cdr:from>
    <cdr:to>
      <cdr:x>0.451</cdr:x>
      <cdr:y>0.06025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2714625" y="1714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0.41025</cdr:x>
      <cdr:y>-0.01775</cdr:y>
    </cdr:from>
    <cdr:to>
      <cdr:x>0.62825</cdr:x>
      <cdr:y>0.09975</cdr:y>
    </cdr:to>
    <cdr:sp textlink="'Trades by Sec Type Data'!$B$13">
      <cdr:nvSpPr>
        <cdr:cNvPr id="2" name="TextBox 2"/>
        <cdr:cNvSpPr txBox="1">
          <a:spLocks noChangeArrowheads="1"/>
        </cdr:cNvSpPr>
      </cdr:nvSpPr>
      <cdr:spPr>
        <a:xfrm>
          <a:off x="2476500" y="-47624"/>
          <a:ext cx="131445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fld id="{488d6922-5e36-4296-bb70-2de36a298f7f}" type="TxLink"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123,359</a:t>
          </a:fld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0.451</cdr:x>
      <cdr:y>0.06</cdr:y>
    </cdr:from>
    <cdr:to>
      <cdr:x>0.451</cdr:x>
      <cdr:y>0.06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2714625" y="1714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0.4345</cdr:x>
      <cdr:y>-0.0045</cdr:y>
    </cdr:from>
    <cdr:to>
      <cdr:x>0.6525</cdr:x>
      <cdr:y>0.1055</cdr:y>
    </cdr:to>
    <cdr:sp textlink="'Trades by Sec Type Data'!$D$13">
      <cdr:nvSpPr>
        <cdr:cNvPr id="2" name="TextBox 2"/>
        <cdr:cNvSpPr txBox="1">
          <a:spLocks noChangeArrowheads="1"/>
        </cdr:cNvSpPr>
      </cdr:nvSpPr>
      <cdr:spPr>
        <a:xfrm>
          <a:off x="2619375" y="-9524"/>
          <a:ext cx="131445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fld id="{80e3ad5d-b991-46b6-928d-da3ec9b56407}" type="TxLink"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917,791</a:t>
          </a:fld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0.425</cdr:x>
      <cdr:y>0.01275</cdr:y>
    </cdr:from>
    <cdr:to>
      <cdr:x>0.425</cdr:x>
      <cdr:y>0.01275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2562225" y="381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0.40875</cdr:x>
      <cdr:y>-0.01725</cdr:y>
    </cdr:from>
    <cdr:to>
      <cdr:x>0.7215</cdr:x>
      <cdr:y>0.07475</cdr:y>
    </cdr:to>
    <cdr:sp textlink="'Trades by Sec Type Data'!$F$13">
      <cdr:nvSpPr>
        <cdr:cNvPr id="2" name="TextBox 2"/>
        <cdr:cNvSpPr txBox="1">
          <a:spLocks noChangeArrowheads="1"/>
        </cdr:cNvSpPr>
      </cdr:nvSpPr>
      <cdr:spPr>
        <a:xfrm>
          <a:off x="2466975" y="-47624"/>
          <a:ext cx="188595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fld id="{d0ca4e8e-71f4-4acd-b4a6-7a02e9d20e34}" type="TxLink"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$272,152,445,697 </a:t>
          </a:fld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9</xdr:col>
      <xdr:colOff>552450</xdr:colOff>
      <xdr:row>21</xdr:row>
      <xdr:rowOff>28575</xdr:rowOff>
    </xdr:to>
    <xdr:graphicFrame>
      <xdr:nvGraphicFramePr>
        <xdr:cNvPr id="1" name="Chart 2"/>
        <xdr:cNvGraphicFramePr/>
      </xdr:nvGraphicFramePr>
      <xdr:xfrm>
        <a:off x="0" y="561975"/>
        <a:ext cx="6038850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22</xdr:row>
      <xdr:rowOff>0</xdr:rowOff>
    </xdr:from>
    <xdr:to>
      <xdr:col>9</xdr:col>
      <xdr:colOff>552450</xdr:colOff>
      <xdr:row>40</xdr:row>
      <xdr:rowOff>38100</xdr:rowOff>
    </xdr:to>
    <xdr:graphicFrame>
      <xdr:nvGraphicFramePr>
        <xdr:cNvPr id="2" name="Chart 3"/>
        <xdr:cNvGraphicFramePr/>
      </xdr:nvGraphicFramePr>
      <xdr:xfrm>
        <a:off x="0" y="3638550"/>
        <a:ext cx="6038850" cy="2952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41</xdr:row>
      <xdr:rowOff>0</xdr:rowOff>
    </xdr:from>
    <xdr:to>
      <xdr:col>9</xdr:col>
      <xdr:colOff>552450</xdr:colOff>
      <xdr:row>59</xdr:row>
      <xdr:rowOff>104775</xdr:rowOff>
    </xdr:to>
    <xdr:graphicFrame>
      <xdr:nvGraphicFramePr>
        <xdr:cNvPr id="3" name="Chart 4"/>
        <xdr:cNvGraphicFramePr/>
      </xdr:nvGraphicFramePr>
      <xdr:xfrm>
        <a:off x="0" y="6715125"/>
        <a:ext cx="6038850" cy="3019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133350</xdr:colOff>
      <xdr:row>60</xdr:row>
      <xdr:rowOff>28575</xdr:rowOff>
    </xdr:from>
    <xdr:to>
      <xdr:col>9</xdr:col>
      <xdr:colOff>342900</xdr:colOff>
      <xdr:row>62</xdr:row>
      <xdr:rowOff>123825</xdr:rowOff>
    </xdr:to>
    <xdr:sp>
      <xdr:nvSpPr>
        <xdr:cNvPr id="4" name="Text Box 5"/>
        <xdr:cNvSpPr txBox="1">
          <a:spLocks noChangeArrowheads="1"/>
        </xdr:cNvSpPr>
      </xdr:nvSpPr>
      <xdr:spPr>
        <a:xfrm>
          <a:off x="133350" y="9820275"/>
          <a:ext cx="5695950" cy="419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Other category includes CMOs, trusts, forwards, options, swaps, and insufficiently identified, invalid or non-municipal CUSIPs 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9</xdr:row>
      <xdr:rowOff>66675</xdr:rowOff>
    </xdr:from>
    <xdr:to>
      <xdr:col>4</xdr:col>
      <xdr:colOff>504825</xdr:colOff>
      <xdr:row>12</xdr:row>
      <xdr:rowOff>133350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85725" y="1762125"/>
          <a:ext cx="3505200" cy="552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New issue trades are trades where the difference between the trade date and the dated date is less than or equal to 4 weeks (28 days).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2"/>
  <sheetViews>
    <sheetView tabSelected="1" zoomScalePageLayoutView="0" workbookViewId="0" topLeftCell="A1">
      <selection activeCell="A3" sqref="A3"/>
    </sheetView>
  </sheetViews>
  <sheetFormatPr defaultColWidth="9.33203125" defaultRowHeight="12.75"/>
  <cols>
    <col min="1" max="16384" width="9.33203125" style="1" customWidth="1"/>
  </cols>
  <sheetData>
    <row r="1" spans="1:13" ht="15.75">
      <c r="A1" s="55" t="s">
        <v>45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</row>
    <row r="2" spans="1:13" ht="15.75">
      <c r="A2" s="55" t="s">
        <v>49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</row>
    <row r="42" ht="12.75">
      <c r="A42" s="51" t="s">
        <v>42</v>
      </c>
    </row>
  </sheetData>
  <sheetProtection/>
  <mergeCells count="2">
    <mergeCell ref="A1:M1"/>
    <mergeCell ref="A2:M2"/>
  </mergeCells>
  <hyperlinks>
    <hyperlink ref="A42" location="Definitions!A1" display="Click here for common definitions"/>
  </hyperlinks>
  <printOptions horizontalCentered="1"/>
  <pageMargins left="0.75" right="0.75" top="1" bottom="1" header="0.5" footer="0.5"/>
  <pageSetup fitToHeight="1" fitToWidth="1" horizontalDpi="600" verticalDpi="600" orientation="landscape" scale="83" r:id="rId2"/>
  <headerFooter alignWithMargins="0">
    <oddFooter>&amp;CPage &amp;P of &amp;N&amp;R&amp;D
&amp;[File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9"/>
  <sheetViews>
    <sheetView zoomScale="75" zoomScaleNormal="75" zoomScalePageLayoutView="0" workbookViewId="0" topLeftCell="A1">
      <selection activeCell="A2" sqref="A2:L2"/>
    </sheetView>
  </sheetViews>
  <sheetFormatPr defaultColWidth="9.33203125" defaultRowHeight="12.75"/>
  <cols>
    <col min="1" max="16384" width="9.33203125" style="1" customWidth="1"/>
  </cols>
  <sheetData>
    <row r="1" spans="1:12" ht="15.75">
      <c r="A1" s="55" t="s">
        <v>46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ht="15.75">
      <c r="A2" s="55" t="s">
        <v>49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</row>
    <row r="59" ht="12.75">
      <c r="A59" s="51" t="s">
        <v>42</v>
      </c>
    </row>
  </sheetData>
  <sheetProtection/>
  <mergeCells count="2">
    <mergeCell ref="A1:L1"/>
    <mergeCell ref="A2:L2"/>
  </mergeCells>
  <hyperlinks>
    <hyperlink ref="A59" location="Definitions!A1" display="Click here for common definitions"/>
  </hyperlinks>
  <printOptions horizontalCentered="1"/>
  <pageMargins left="0.32" right="0.32" top="1.02" bottom="0.8" header="0.5" footer="0.31"/>
  <pageSetup fitToHeight="1" fitToWidth="1" horizontalDpi="600" verticalDpi="600" orientation="portrait" scale="84" r:id="rId2"/>
  <headerFooter alignWithMargins="0">
    <oddFooter>&amp;CPage &amp;P of &amp;N&amp;R&amp;D
&amp;F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5"/>
  <sheetViews>
    <sheetView zoomScalePageLayoutView="0" workbookViewId="0" topLeftCell="A1">
      <selection activeCell="A3" sqref="A3"/>
    </sheetView>
  </sheetViews>
  <sheetFormatPr defaultColWidth="9.33203125" defaultRowHeight="12.75"/>
  <cols>
    <col min="1" max="10" width="10.66015625" style="0" customWidth="1"/>
  </cols>
  <sheetData>
    <row r="1" spans="1:10" ht="15.75">
      <c r="A1" s="55" t="s">
        <v>47</v>
      </c>
      <c r="B1" s="55"/>
      <c r="C1" s="55"/>
      <c r="D1" s="55"/>
      <c r="E1" s="55"/>
      <c r="F1" s="55"/>
      <c r="G1" s="55"/>
      <c r="H1" s="55"/>
      <c r="I1" s="55"/>
      <c r="J1" s="55"/>
    </row>
    <row r="2" spans="1:10" ht="15.75">
      <c r="A2" s="55" t="s">
        <v>49</v>
      </c>
      <c r="B2" s="55"/>
      <c r="C2" s="55"/>
      <c r="D2" s="55"/>
      <c r="E2" s="55"/>
      <c r="F2" s="55"/>
      <c r="G2" s="55"/>
      <c r="H2" s="55"/>
      <c r="I2" s="55"/>
      <c r="J2" s="55"/>
    </row>
    <row r="65" ht="12.75">
      <c r="A65" s="51" t="s">
        <v>42</v>
      </c>
    </row>
  </sheetData>
  <sheetProtection/>
  <mergeCells count="2">
    <mergeCell ref="A1:J1"/>
    <mergeCell ref="A2:J2"/>
  </mergeCells>
  <hyperlinks>
    <hyperlink ref="A65" location="Definitions!A1" display="Click here for common definitions"/>
  </hyperlinks>
  <printOptions horizontalCentered="1"/>
  <pageMargins left="0.75" right="0.75" top="1" bottom="1" header="0.5" footer="0.5"/>
  <pageSetup fitToHeight="1" fitToWidth="1" horizontalDpi="600" verticalDpi="600" orientation="portrait" scale="75" r:id="rId2"/>
  <headerFooter alignWithMargins="0">
    <oddFooter>&amp;CPage &amp;P of &amp;N&amp;R&amp;D
&amp;F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"/>
  <sheetViews>
    <sheetView zoomScalePageLayoutView="0" workbookViewId="0" topLeftCell="A1">
      <selection activeCell="A3" sqref="A3"/>
    </sheetView>
  </sheetViews>
  <sheetFormatPr defaultColWidth="9.33203125" defaultRowHeight="12.75"/>
  <cols>
    <col min="1" max="1" width="17.16015625" style="1" bestFit="1" customWidth="1"/>
    <col min="2" max="2" width="9.33203125" style="6" customWidth="1"/>
    <col min="3" max="3" width="9.33203125" style="7" customWidth="1"/>
    <col min="4" max="4" width="18.16015625" style="14" customWidth="1"/>
    <col min="5" max="5" width="9.33203125" style="7" customWidth="1"/>
    <col min="6" max="6" width="9.33203125" style="8" customWidth="1"/>
    <col min="7" max="7" width="0" style="1" hidden="1" customWidth="1"/>
    <col min="8" max="16384" width="9.33203125" style="1" customWidth="1"/>
  </cols>
  <sheetData>
    <row r="1" spans="1:5" ht="15.75">
      <c r="A1" s="55" t="s">
        <v>45</v>
      </c>
      <c r="B1" s="55"/>
      <c r="C1" s="55"/>
      <c r="D1" s="55"/>
      <c r="E1" s="55"/>
    </row>
    <row r="2" spans="1:5" ht="15.75">
      <c r="A2" s="55" t="s">
        <v>49</v>
      </c>
      <c r="B2" s="55"/>
      <c r="C2" s="55"/>
      <c r="D2" s="55"/>
      <c r="E2" s="55"/>
    </row>
    <row r="5" spans="1:6" s="9" customFormat="1" ht="25.5">
      <c r="A5" s="27" t="s">
        <v>31</v>
      </c>
      <c r="B5" s="22" t="s">
        <v>3</v>
      </c>
      <c r="C5" s="4" t="s">
        <v>2</v>
      </c>
      <c r="D5" s="17" t="s">
        <v>4</v>
      </c>
      <c r="E5" s="4" t="s">
        <v>2</v>
      </c>
      <c r="F5" s="28"/>
    </row>
    <row r="6" spans="1:5" ht="12.75">
      <c r="A6" s="1" t="s">
        <v>32</v>
      </c>
      <c r="B6" s="6">
        <v>789797</v>
      </c>
      <c r="C6" s="7">
        <f>B6/B$9</f>
        <v>0.8826894749665274</v>
      </c>
      <c r="D6" s="14">
        <v>124428261332</v>
      </c>
      <c r="E6" s="7">
        <f>D6/D$9</f>
        <v>0.7856421550125352</v>
      </c>
    </row>
    <row r="7" spans="1:5" ht="12.75">
      <c r="A7" s="1" t="s">
        <v>30</v>
      </c>
      <c r="B7" s="6">
        <v>104965</v>
      </c>
      <c r="C7" s="7">
        <f>B7/B$9</f>
        <v>0.11731052503347258</v>
      </c>
      <c r="D7" s="14">
        <v>33949519873</v>
      </c>
      <c r="E7" s="7">
        <f>D7/D$9</f>
        <v>0.21435784498746477</v>
      </c>
    </row>
    <row r="9" spans="1:7" ht="12.75">
      <c r="A9" s="9" t="s">
        <v>12</v>
      </c>
      <c r="B9" s="10">
        <f>SUM(B6:B7)</f>
        <v>894762</v>
      </c>
      <c r="C9" s="29">
        <f>SUM(C6:C7)</f>
        <v>1</v>
      </c>
      <c r="D9" s="15">
        <f>SUM(D6:D7)</f>
        <v>158377781205</v>
      </c>
      <c r="E9" s="29">
        <f>SUM(E6:E7)</f>
        <v>1</v>
      </c>
      <c r="G9" s="54">
        <f>+D9/1000000000</f>
        <v>158.377781205</v>
      </c>
    </row>
  </sheetData>
  <sheetProtection/>
  <mergeCells count="2">
    <mergeCell ref="A1:E1"/>
    <mergeCell ref="A2:E2"/>
  </mergeCells>
  <printOptions horizontalCentered="1"/>
  <pageMargins left="0.75" right="0.75" top="1" bottom="1" header="0.5" footer="0.5"/>
  <pageSetup fitToHeight="1" fitToWidth="1" horizontalDpi="600" verticalDpi="600" orientation="portrait" r:id="rId2"/>
  <headerFooter alignWithMargins="0">
    <oddFooter>&amp;CPage &amp;P of &amp;N&amp;R&amp;D
&amp;F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65"/>
  <sheetViews>
    <sheetView zoomScalePageLayoutView="0" workbookViewId="0" topLeftCell="A1">
      <selection activeCell="A2" sqref="A2:H2"/>
    </sheetView>
  </sheetViews>
  <sheetFormatPr defaultColWidth="9.33203125" defaultRowHeight="12.75"/>
  <cols>
    <col min="1" max="1" width="13.83203125" style="1" bestFit="1" customWidth="1"/>
    <col min="2" max="2" width="10.16015625" style="1" customWidth="1"/>
    <col min="3" max="3" width="8.83203125" style="1" customWidth="1"/>
    <col min="4" max="4" width="11.5" style="1" customWidth="1"/>
    <col min="5" max="5" width="9.33203125" style="1" customWidth="1"/>
    <col min="6" max="6" width="19.83203125" style="16" customWidth="1"/>
    <col min="7" max="7" width="9.33203125" style="1" customWidth="1"/>
    <col min="8" max="8" width="11.66015625" style="16" customWidth="1"/>
    <col min="9" max="9" width="12.5" style="1" customWidth="1"/>
    <col min="10" max="10" width="10.83203125" style="1" customWidth="1"/>
    <col min="11" max="12" width="9.33203125" style="8" customWidth="1"/>
    <col min="13" max="13" width="14.66015625" style="8" customWidth="1"/>
    <col min="14" max="14" width="9.33203125" style="8" customWidth="1"/>
    <col min="15" max="16384" width="9.33203125" style="1" customWidth="1"/>
  </cols>
  <sheetData>
    <row r="1" spans="1:8" ht="15.75">
      <c r="A1" s="55" t="s">
        <v>48</v>
      </c>
      <c r="B1" s="55"/>
      <c r="C1" s="55"/>
      <c r="D1" s="55"/>
      <c r="E1" s="55"/>
      <c r="F1" s="55"/>
      <c r="G1" s="55"/>
      <c r="H1" s="55"/>
    </row>
    <row r="2" spans="1:8" ht="15.75">
      <c r="A2" s="55" t="s">
        <v>49</v>
      </c>
      <c r="B2" s="55"/>
      <c r="C2" s="55"/>
      <c r="D2" s="55"/>
      <c r="E2" s="55"/>
      <c r="F2" s="55"/>
      <c r="G2" s="55"/>
      <c r="H2" s="55"/>
    </row>
    <row r="4" spans="1:10" ht="38.25">
      <c r="A4" s="2" t="s">
        <v>0</v>
      </c>
      <c r="B4" s="3" t="s">
        <v>1</v>
      </c>
      <c r="C4" s="4" t="s">
        <v>2</v>
      </c>
      <c r="D4" s="5" t="s">
        <v>3</v>
      </c>
      <c r="E4" s="4" t="s">
        <v>2</v>
      </c>
      <c r="F4" s="13" t="s">
        <v>4</v>
      </c>
      <c r="G4" s="4" t="s">
        <v>2</v>
      </c>
      <c r="H4" s="17" t="s">
        <v>29</v>
      </c>
      <c r="J4" s="9"/>
    </row>
    <row r="5" spans="1:9" ht="12.75">
      <c r="A5" s="51" t="s">
        <v>5</v>
      </c>
      <c r="B5" s="6">
        <v>118242</v>
      </c>
      <c r="C5" s="7">
        <f>B5/B$13</f>
        <v>0.9585194432509991</v>
      </c>
      <c r="D5" s="6">
        <v>894762</v>
      </c>
      <c r="E5" s="7">
        <f>D5/D$13</f>
        <v>0.9749082307409856</v>
      </c>
      <c r="F5" s="14">
        <v>158377781205</v>
      </c>
      <c r="G5" s="7">
        <f>F5/F$13</f>
        <v>0.5819450962470106</v>
      </c>
      <c r="H5" s="14">
        <f>IF(D5=0,"-",+F5/D5)</f>
        <v>177005.48436902775</v>
      </c>
      <c r="I5" s="25"/>
    </row>
    <row r="6" spans="1:8" ht="12.75">
      <c r="A6" s="51" t="s">
        <v>6</v>
      </c>
      <c r="B6" s="6">
        <v>1465</v>
      </c>
      <c r="C6" s="7">
        <f aca="true" t="shared" si="0" ref="C6:C11">B6/B$13</f>
        <v>0.011875906905860132</v>
      </c>
      <c r="D6" s="6">
        <v>4218</v>
      </c>
      <c r="E6" s="7">
        <f aca="true" t="shared" si="1" ref="E6:E11">D6/D$13</f>
        <v>0.0045958175663086695</v>
      </c>
      <c r="F6" s="14">
        <v>4004934357</v>
      </c>
      <c r="G6" s="7">
        <f aca="true" t="shared" si="2" ref="G6:G11">F6/F$13</f>
        <v>0.014715775736437365</v>
      </c>
      <c r="H6" s="14">
        <f aca="true" t="shared" si="3" ref="H6:H11">IF(D6=0,"-",+F6/D6)</f>
        <v>949486.5711237553</v>
      </c>
    </row>
    <row r="7" spans="1:8" ht="12.75">
      <c r="A7" s="51" t="s">
        <v>7</v>
      </c>
      <c r="B7" s="6">
        <v>244</v>
      </c>
      <c r="C7" s="7">
        <f t="shared" si="0"/>
        <v>0.0019779667474606635</v>
      </c>
      <c r="D7" s="6">
        <v>511</v>
      </c>
      <c r="E7" s="7">
        <f t="shared" si="1"/>
        <v>0.000556771639730614</v>
      </c>
      <c r="F7" s="14">
        <v>1273335091</v>
      </c>
      <c r="G7" s="7">
        <f t="shared" si="2"/>
        <v>0.004678756745098897</v>
      </c>
      <c r="H7" s="14">
        <f t="shared" si="3"/>
        <v>2491849.493150685</v>
      </c>
    </row>
    <row r="8" spans="1:8" ht="12.75">
      <c r="A8" s="51" t="s">
        <v>8</v>
      </c>
      <c r="B8" s="6">
        <v>168</v>
      </c>
      <c r="C8" s="7">
        <f t="shared" si="0"/>
        <v>0.0013618787441532438</v>
      </c>
      <c r="D8" s="6">
        <v>1677</v>
      </c>
      <c r="E8" s="7">
        <f t="shared" si="1"/>
        <v>0.0018272133851824652</v>
      </c>
      <c r="F8" s="14">
        <v>2622475392</v>
      </c>
      <c r="G8" s="7">
        <f t="shared" si="2"/>
        <v>0.009636053004350819</v>
      </c>
      <c r="H8" s="14">
        <f t="shared" si="3"/>
        <v>1563789.7388193202</v>
      </c>
    </row>
    <row r="9" spans="1:8" ht="12.75">
      <c r="A9" s="51" t="s">
        <v>9</v>
      </c>
      <c r="B9" s="6">
        <v>2524</v>
      </c>
      <c r="C9" s="7">
        <f t="shared" si="0"/>
        <v>0.020460606846683257</v>
      </c>
      <c r="D9" s="6">
        <v>15285</v>
      </c>
      <c r="E9" s="7">
        <f t="shared" si="1"/>
        <v>0.01665411842129635</v>
      </c>
      <c r="F9" s="14">
        <v>89628179100</v>
      </c>
      <c r="G9" s="7">
        <f t="shared" si="2"/>
        <v>0.32933078690678835</v>
      </c>
      <c r="H9" s="14">
        <f t="shared" si="3"/>
        <v>5863799.74484789</v>
      </c>
    </row>
    <row r="10" spans="1:8" ht="12.75">
      <c r="A10" s="51" t="s">
        <v>10</v>
      </c>
      <c r="B10" s="6">
        <v>589</v>
      </c>
      <c r="C10" s="7">
        <f t="shared" si="0"/>
        <v>0.004774682025632504</v>
      </c>
      <c r="D10" s="6">
        <v>914</v>
      </c>
      <c r="E10" s="7">
        <f t="shared" si="1"/>
        <v>0.0009958694299682608</v>
      </c>
      <c r="F10" s="14">
        <v>14655859000</v>
      </c>
      <c r="G10" s="7">
        <f t="shared" si="2"/>
        <v>0.05385165274728801</v>
      </c>
      <c r="H10" s="14">
        <f t="shared" si="3"/>
        <v>16034856.673960613</v>
      </c>
    </row>
    <row r="11" spans="1:8" ht="12.75">
      <c r="A11" s="51" t="s">
        <v>11</v>
      </c>
      <c r="B11" s="6">
        <v>127</v>
      </c>
      <c r="C11" s="7">
        <f t="shared" si="0"/>
        <v>0.001029515479211083</v>
      </c>
      <c r="D11" s="6">
        <v>424</v>
      </c>
      <c r="E11" s="7">
        <f t="shared" si="1"/>
        <v>0.0004619788165279459</v>
      </c>
      <c r="F11" s="14">
        <v>1589881552</v>
      </c>
      <c r="G11" s="7">
        <f t="shared" si="2"/>
        <v>0.005841878613025911</v>
      </c>
      <c r="H11" s="14">
        <f t="shared" si="3"/>
        <v>3749720.6415094337</v>
      </c>
    </row>
    <row r="12" spans="2:8" ht="12.75">
      <c r="B12" s="6"/>
      <c r="C12" s="8"/>
      <c r="D12" s="6"/>
      <c r="E12" s="7"/>
      <c r="F12" s="14"/>
      <c r="G12" s="7"/>
      <c r="H12" s="14"/>
    </row>
    <row r="13" spans="1:8" ht="12.75">
      <c r="A13" s="9" t="s">
        <v>12</v>
      </c>
      <c r="B13" s="10">
        <f aca="true" t="shared" si="4" ref="B13:G13">SUM(B5:B11)</f>
        <v>123359</v>
      </c>
      <c r="C13" s="11">
        <f t="shared" si="4"/>
        <v>1</v>
      </c>
      <c r="D13" s="10">
        <f t="shared" si="4"/>
        <v>917791</v>
      </c>
      <c r="E13" s="12">
        <f t="shared" si="4"/>
        <v>1</v>
      </c>
      <c r="F13" s="15">
        <f t="shared" si="4"/>
        <v>272152445697</v>
      </c>
      <c r="G13" s="12">
        <f t="shared" si="4"/>
        <v>0.9999999999999999</v>
      </c>
      <c r="H13" s="15">
        <f>F13/D13</f>
        <v>296529.86976010876</v>
      </c>
    </row>
    <row r="14" spans="5:8" ht="12.75">
      <c r="E14" s="16"/>
      <c r="F14" s="1"/>
      <c r="G14" s="16"/>
      <c r="H14" s="1"/>
    </row>
    <row r="15" spans="1:8" ht="51">
      <c r="A15" s="18" t="s">
        <v>0</v>
      </c>
      <c r="B15" s="19" t="s">
        <v>17</v>
      </c>
      <c r="C15" s="4" t="s">
        <v>2</v>
      </c>
      <c r="D15" s="19" t="s">
        <v>18</v>
      </c>
      <c r="E15" s="4" t="s">
        <v>2</v>
      </c>
      <c r="F15" s="17" t="s">
        <v>19</v>
      </c>
      <c r="G15" s="4" t="s">
        <v>2</v>
      </c>
      <c r="H15" s="17" t="s">
        <v>20</v>
      </c>
    </row>
    <row r="16" spans="1:14" ht="12.75">
      <c r="A16" s="1" t="s">
        <v>5</v>
      </c>
      <c r="B16" s="6">
        <v>71731</v>
      </c>
      <c r="C16" s="7">
        <f aca="true" t="shared" si="5" ref="C16:C22">B16/B$24</f>
        <v>0.9843289009646919</v>
      </c>
      <c r="D16" s="6">
        <v>292327</v>
      </c>
      <c r="E16" s="7">
        <f aca="true" t="shared" si="6" ref="E16:E22">D16/D$24</f>
        <v>0.9897479304565692</v>
      </c>
      <c r="F16" s="20">
        <v>46704625523</v>
      </c>
      <c r="G16" s="7">
        <f aca="true" t="shared" si="7" ref="G16:G22">F16/F$24</f>
        <v>0.8856533283288107</v>
      </c>
      <c r="H16" s="20">
        <f aca="true" t="shared" si="8" ref="H16:H22">IF(D16=0,"-",+F16/D16)</f>
        <v>159768.42892719456</v>
      </c>
      <c r="J16" s="8"/>
      <c r="M16" s="1"/>
      <c r="N16" s="1"/>
    </row>
    <row r="17" spans="1:14" ht="12.75">
      <c r="A17" s="1" t="s">
        <v>6</v>
      </c>
      <c r="B17" s="6">
        <v>489</v>
      </c>
      <c r="C17" s="7">
        <f t="shared" si="5"/>
        <v>0.006710304227903339</v>
      </c>
      <c r="D17" s="6">
        <v>897</v>
      </c>
      <c r="E17" s="7">
        <f t="shared" si="6"/>
        <v>0.003037023243215791</v>
      </c>
      <c r="F17" s="20">
        <v>563649826</v>
      </c>
      <c r="G17" s="7">
        <f t="shared" si="7"/>
        <v>0.010688413381304633</v>
      </c>
      <c r="H17" s="20">
        <f t="shared" si="8"/>
        <v>628372.1583054627</v>
      </c>
      <c r="J17" s="8"/>
      <c r="M17" s="1"/>
      <c r="N17" s="1"/>
    </row>
    <row r="18" spans="1:14" ht="12.75">
      <c r="A18" s="1" t="s">
        <v>7</v>
      </c>
      <c r="B18" s="6">
        <v>53</v>
      </c>
      <c r="C18" s="7">
        <f t="shared" si="5"/>
        <v>0.0007272926872778669</v>
      </c>
      <c r="D18" s="6">
        <v>89</v>
      </c>
      <c r="E18" s="7">
        <f t="shared" si="6"/>
        <v>0.00030133229503478867</v>
      </c>
      <c r="F18" s="20">
        <v>60324317</v>
      </c>
      <c r="G18" s="7">
        <f t="shared" si="7"/>
        <v>0.0011439216465594412</v>
      </c>
      <c r="H18" s="20">
        <f t="shared" si="8"/>
        <v>677801.3146067415</v>
      </c>
      <c r="J18" s="8"/>
      <c r="M18" s="1"/>
      <c r="N18" s="1"/>
    </row>
    <row r="19" spans="1:14" ht="12.75">
      <c r="A19" s="1" t="s">
        <v>8</v>
      </c>
      <c r="B19" s="6">
        <v>87</v>
      </c>
      <c r="C19" s="7">
        <f t="shared" si="5"/>
        <v>0.0011938578074183854</v>
      </c>
      <c r="D19" s="6">
        <v>369</v>
      </c>
      <c r="E19" s="7">
        <f t="shared" si="6"/>
        <v>0.0012493440097509777</v>
      </c>
      <c r="F19" s="20">
        <v>361692044</v>
      </c>
      <c r="G19" s="7">
        <f t="shared" si="7"/>
        <v>0.006858716005353692</v>
      </c>
      <c r="H19" s="20">
        <f t="shared" si="8"/>
        <v>980195.241192412</v>
      </c>
      <c r="J19" s="8"/>
      <c r="M19" s="1"/>
      <c r="N19" s="1"/>
    </row>
    <row r="20" spans="1:14" ht="12.75">
      <c r="A20" s="1" t="s">
        <v>9</v>
      </c>
      <c r="B20" s="6">
        <v>456</v>
      </c>
      <c r="C20" s="7">
        <f t="shared" si="5"/>
        <v>0.006257461611296365</v>
      </c>
      <c r="D20" s="6">
        <v>1572</v>
      </c>
      <c r="E20" s="7">
        <f t="shared" si="6"/>
        <v>0.005322408626906604</v>
      </c>
      <c r="F20" s="20">
        <v>4897935000</v>
      </c>
      <c r="G20" s="7">
        <f t="shared" si="7"/>
        <v>0.0928788612715021</v>
      </c>
      <c r="H20" s="20">
        <f t="shared" si="8"/>
        <v>3115734.7328244275</v>
      </c>
      <c r="J20" s="8"/>
      <c r="M20" s="1"/>
      <c r="N20" s="1"/>
    </row>
    <row r="21" spans="1:14" ht="12.75">
      <c r="A21" s="1" t="s">
        <v>10</v>
      </c>
      <c r="B21" s="6">
        <v>14</v>
      </c>
      <c r="C21" s="7">
        <f t="shared" si="5"/>
        <v>0.00019211504946962523</v>
      </c>
      <c r="D21" s="6">
        <v>25</v>
      </c>
      <c r="E21" s="7">
        <f t="shared" si="6"/>
        <v>8.464390309965973E-05</v>
      </c>
      <c r="F21" s="20">
        <v>88777000</v>
      </c>
      <c r="G21" s="7">
        <f t="shared" si="7"/>
        <v>0.001683465923312609</v>
      </c>
      <c r="H21" s="20">
        <f t="shared" si="8"/>
        <v>3551080</v>
      </c>
      <c r="J21" s="8"/>
      <c r="M21" s="1"/>
      <c r="N21" s="1"/>
    </row>
    <row r="22" spans="1:14" ht="12.75">
      <c r="A22" s="1" t="s">
        <v>11</v>
      </c>
      <c r="B22" s="6">
        <v>43</v>
      </c>
      <c r="C22" s="7">
        <f t="shared" si="5"/>
        <v>0.0005900676519424204</v>
      </c>
      <c r="D22" s="6">
        <v>76</v>
      </c>
      <c r="E22" s="7">
        <f t="shared" si="6"/>
        <v>0.0002573174654229656</v>
      </c>
      <c r="F22" s="20">
        <v>57654456</v>
      </c>
      <c r="G22" s="7">
        <f t="shared" si="7"/>
        <v>0.001093293443156743</v>
      </c>
      <c r="H22" s="20">
        <f t="shared" si="8"/>
        <v>758611.2631578947</v>
      </c>
      <c r="N22" s="1"/>
    </row>
    <row r="23" spans="2:14" ht="12.75">
      <c r="B23" s="6"/>
      <c r="C23" s="8"/>
      <c r="D23" s="6"/>
      <c r="E23" s="8"/>
      <c r="F23" s="20"/>
      <c r="G23" s="14"/>
      <c r="H23" s="20"/>
      <c r="N23" s="1"/>
    </row>
    <row r="24" spans="1:10" ht="12.75">
      <c r="A24" s="9" t="s">
        <v>12</v>
      </c>
      <c r="B24" s="10">
        <f aca="true" t="shared" si="9" ref="B24:G24">SUM(B16:B22)</f>
        <v>72873</v>
      </c>
      <c r="C24" s="11">
        <f t="shared" si="9"/>
        <v>1</v>
      </c>
      <c r="D24" s="10">
        <f t="shared" si="9"/>
        <v>295355</v>
      </c>
      <c r="E24" s="11">
        <f t="shared" si="9"/>
        <v>1</v>
      </c>
      <c r="F24" s="21">
        <f t="shared" si="9"/>
        <v>52734658166</v>
      </c>
      <c r="G24" s="11">
        <f t="shared" si="9"/>
        <v>1</v>
      </c>
      <c r="H24" s="20"/>
      <c r="J24" s="24"/>
    </row>
    <row r="25" spans="1:8" ht="12.75">
      <c r="A25" s="9"/>
      <c r="B25" s="10"/>
      <c r="C25" s="11"/>
      <c r="D25" s="10"/>
      <c r="E25" s="11"/>
      <c r="F25" s="21"/>
      <c r="G25" s="11"/>
      <c r="H25" s="20"/>
    </row>
    <row r="26" spans="1:10" ht="38.25">
      <c r="A26" s="18" t="s">
        <v>0</v>
      </c>
      <c r="B26" s="19" t="s">
        <v>13</v>
      </c>
      <c r="C26" s="4" t="s">
        <v>2</v>
      </c>
      <c r="D26" s="19" t="s">
        <v>14</v>
      </c>
      <c r="E26" s="4" t="s">
        <v>2</v>
      </c>
      <c r="F26" s="17" t="s">
        <v>15</v>
      </c>
      <c r="G26" s="4" t="s">
        <v>2</v>
      </c>
      <c r="H26" s="17" t="s">
        <v>16</v>
      </c>
      <c r="J26" s="8"/>
    </row>
    <row r="27" spans="1:10" ht="12.75">
      <c r="A27" s="1" t="s">
        <v>5</v>
      </c>
      <c r="B27" s="6">
        <v>117883</v>
      </c>
      <c r="C27" s="7">
        <f>B27/B$35</f>
        <v>0.9586711665921197</v>
      </c>
      <c r="D27" s="6">
        <v>602435</v>
      </c>
      <c r="E27" s="7">
        <f>D27/D$35</f>
        <v>0.967866575840729</v>
      </c>
      <c r="F27" s="20">
        <v>111673155682</v>
      </c>
      <c r="G27" s="7">
        <f>F27/F$35</f>
        <v>0.5089521544201264</v>
      </c>
      <c r="H27" s="20">
        <f aca="true" t="shared" si="10" ref="H27:H33">IF(D27=0,"-",+F27/D27)</f>
        <v>185369.634370513</v>
      </c>
      <c r="J27" s="8"/>
    </row>
    <row r="28" spans="1:10" ht="12.75">
      <c r="A28" s="1" t="s">
        <v>6</v>
      </c>
      <c r="B28" s="6">
        <v>1457</v>
      </c>
      <c r="C28" s="7">
        <f aca="true" t="shared" si="11" ref="C28:C33">B28/B$35</f>
        <v>0.011848900093522546</v>
      </c>
      <c r="D28" s="6">
        <v>3321</v>
      </c>
      <c r="E28" s="7">
        <f aca="true" t="shared" si="12" ref="E28:E33">D28/D$35</f>
        <v>0.005335488307231587</v>
      </c>
      <c r="F28" s="20">
        <v>3441284531</v>
      </c>
      <c r="G28" s="7">
        <f aca="true" t="shared" si="13" ref="G28:G33">F28/F$35</f>
        <v>0.0156837080973383</v>
      </c>
      <c r="H28" s="20">
        <f t="shared" si="10"/>
        <v>1036219.3709725987</v>
      </c>
      <c r="J28" s="8"/>
    </row>
    <row r="29" spans="1:10" ht="12.75">
      <c r="A29" s="1" t="s">
        <v>7</v>
      </c>
      <c r="B29" s="6">
        <v>242</v>
      </c>
      <c r="C29" s="7">
        <f t="shared" si="11"/>
        <v>0.0019680396860895376</v>
      </c>
      <c r="D29" s="6">
        <v>422</v>
      </c>
      <c r="E29" s="7">
        <f t="shared" si="12"/>
        <v>0.0006779813506930833</v>
      </c>
      <c r="F29" s="20">
        <v>1213010774</v>
      </c>
      <c r="G29" s="7">
        <f t="shared" si="13"/>
        <v>0.00552831558302274</v>
      </c>
      <c r="H29" s="20">
        <f t="shared" si="10"/>
        <v>2874433.113744076</v>
      </c>
      <c r="J29" s="8"/>
    </row>
    <row r="30" spans="1:10" ht="12.75">
      <c r="A30" s="1" t="s">
        <v>8</v>
      </c>
      <c r="B30" s="6">
        <v>167</v>
      </c>
      <c r="C30" s="7">
        <f t="shared" si="11"/>
        <v>0.0013581100313097222</v>
      </c>
      <c r="D30" s="6">
        <v>1308</v>
      </c>
      <c r="E30" s="7">
        <f t="shared" si="12"/>
        <v>0.0021014208689728742</v>
      </c>
      <c r="F30" s="20">
        <v>2260783348</v>
      </c>
      <c r="G30" s="7">
        <f t="shared" si="13"/>
        <v>0.010303555483990055</v>
      </c>
      <c r="H30" s="20">
        <f t="shared" si="10"/>
        <v>1728427.636085627</v>
      </c>
      <c r="J30" s="8"/>
    </row>
    <row r="31" spans="1:10" ht="12.75">
      <c r="A31" s="1" t="s">
        <v>9</v>
      </c>
      <c r="B31" s="6">
        <v>2517</v>
      </c>
      <c r="C31" s="7">
        <f t="shared" si="11"/>
        <v>0.020469239214410604</v>
      </c>
      <c r="D31" s="6">
        <v>13713</v>
      </c>
      <c r="E31" s="7">
        <f t="shared" si="12"/>
        <v>0.02203118071576837</v>
      </c>
      <c r="F31" s="20">
        <v>84730244100</v>
      </c>
      <c r="G31" s="7">
        <f t="shared" si="13"/>
        <v>0.3861594132974705</v>
      </c>
      <c r="H31" s="20">
        <f t="shared" si="10"/>
        <v>6178826.230584118</v>
      </c>
      <c r="J31" s="8"/>
    </row>
    <row r="32" spans="1:10" ht="12.75">
      <c r="A32" s="1" t="s">
        <v>10</v>
      </c>
      <c r="B32" s="6">
        <v>588</v>
      </c>
      <c r="C32" s="7">
        <f t="shared" si="11"/>
        <v>0.004781848493473752</v>
      </c>
      <c r="D32" s="6">
        <v>889</v>
      </c>
      <c r="E32" s="7">
        <f t="shared" si="12"/>
        <v>0.00142825929091505</v>
      </c>
      <c r="F32" s="20">
        <v>14567082000</v>
      </c>
      <c r="G32" s="7">
        <f t="shared" si="13"/>
        <v>0.06638970415259482</v>
      </c>
      <c r="H32" s="20">
        <f t="shared" si="10"/>
        <v>16385919.010123735</v>
      </c>
      <c r="J32" s="8"/>
    </row>
    <row r="33" spans="1:10" ht="12.75">
      <c r="A33" s="1" t="s">
        <v>11</v>
      </c>
      <c r="B33" s="6">
        <v>111</v>
      </c>
      <c r="C33" s="7">
        <f t="shared" si="11"/>
        <v>0.0009026958890741268</v>
      </c>
      <c r="D33" s="6">
        <v>348</v>
      </c>
      <c r="E33" s="7">
        <f t="shared" si="12"/>
        <v>0.0005590936256900308</v>
      </c>
      <c r="F33" s="20">
        <v>1532227096</v>
      </c>
      <c r="G33" s="7">
        <f t="shared" si="13"/>
        <v>0.006983148965457152</v>
      </c>
      <c r="H33" s="20">
        <f t="shared" si="10"/>
        <v>4402951.425287357</v>
      </c>
      <c r="J33" s="8"/>
    </row>
    <row r="34" spans="2:8" ht="12.75">
      <c r="B34" s="6"/>
      <c r="C34" s="8"/>
      <c r="D34" s="6"/>
      <c r="E34" s="8"/>
      <c r="F34" s="20"/>
      <c r="G34" s="14"/>
      <c r="H34" s="20"/>
    </row>
    <row r="35" spans="1:8" ht="12.75">
      <c r="A35" s="9" t="s">
        <v>12</v>
      </c>
      <c r="B35" s="10">
        <f aca="true" t="shared" si="14" ref="B35:G35">SUM(B27:B33)</f>
        <v>122965</v>
      </c>
      <c r="C35" s="11">
        <f t="shared" si="14"/>
        <v>0.9999999999999999</v>
      </c>
      <c r="D35" s="10">
        <f t="shared" si="14"/>
        <v>622436</v>
      </c>
      <c r="E35" s="11">
        <f t="shared" si="14"/>
        <v>1</v>
      </c>
      <c r="F35" s="21">
        <f t="shared" si="14"/>
        <v>219417787531</v>
      </c>
      <c r="G35" s="11">
        <f t="shared" si="14"/>
        <v>1</v>
      </c>
      <c r="H35" s="20"/>
    </row>
    <row r="36" spans="1:8" ht="12.75">
      <c r="A36" s="9"/>
      <c r="B36" s="10"/>
      <c r="C36" s="11"/>
      <c r="D36" s="10"/>
      <c r="E36" s="11"/>
      <c r="F36" s="21"/>
      <c r="G36" s="11"/>
      <c r="H36" s="20"/>
    </row>
    <row r="37" spans="1:9" ht="51">
      <c r="A37" s="18" t="s">
        <v>0</v>
      </c>
      <c r="B37" s="22" t="s">
        <v>25</v>
      </c>
      <c r="C37" s="4" t="s">
        <v>2</v>
      </c>
      <c r="D37" s="22" t="s">
        <v>26</v>
      </c>
      <c r="E37" s="4" t="s">
        <v>2</v>
      </c>
      <c r="F37" s="17" t="s">
        <v>27</v>
      </c>
      <c r="G37" s="4" t="s">
        <v>2</v>
      </c>
      <c r="H37" s="23" t="s">
        <v>28</v>
      </c>
      <c r="I37" s="16"/>
    </row>
    <row r="38" spans="1:14" ht="12.75">
      <c r="A38" s="1" t="s">
        <v>5</v>
      </c>
      <c r="B38" s="6">
        <v>109944</v>
      </c>
      <c r="C38" s="7">
        <f aca="true" t="shared" si="15" ref="C38:C44">B38/B$46</f>
        <v>0.9593800993027862</v>
      </c>
      <c r="D38" s="6">
        <v>401933</v>
      </c>
      <c r="E38" s="7">
        <f aca="true" t="shared" si="16" ref="E38:E44">D38/D$46</f>
        <v>0.9721465041637541</v>
      </c>
      <c r="F38" s="20">
        <v>66657332385</v>
      </c>
      <c r="G38" s="7">
        <f aca="true" t="shared" si="17" ref="G38:G44">F38/F$46</f>
        <v>0.5074706917596065</v>
      </c>
      <c r="H38" s="20">
        <f aca="true" t="shared" si="18" ref="H38:H44">IF(D38=0,"-",+F38/D38)</f>
        <v>165841.89998084257</v>
      </c>
      <c r="J38" s="8"/>
      <c r="N38" s="1"/>
    </row>
    <row r="39" spans="1:14" ht="12.75">
      <c r="A39" s="1" t="s">
        <v>6</v>
      </c>
      <c r="B39" s="6">
        <v>1421</v>
      </c>
      <c r="C39" s="7">
        <f t="shared" si="15"/>
        <v>0.012399759160202096</v>
      </c>
      <c r="D39" s="6">
        <v>2616</v>
      </c>
      <c r="E39" s="7">
        <f t="shared" si="16"/>
        <v>0.006327261645329895</v>
      </c>
      <c r="F39" s="20">
        <v>2907452020</v>
      </c>
      <c r="G39" s="7">
        <f t="shared" si="17"/>
        <v>0.02213479950450713</v>
      </c>
      <c r="H39" s="20">
        <f t="shared" si="18"/>
        <v>1111411.3226299693</v>
      </c>
      <c r="J39" s="8"/>
      <c r="N39" s="1"/>
    </row>
    <row r="40" spans="1:14" ht="12.75">
      <c r="A40" s="1" t="s">
        <v>7</v>
      </c>
      <c r="B40" s="6">
        <v>240</v>
      </c>
      <c r="C40" s="7">
        <f t="shared" si="15"/>
        <v>0.002094259112208658</v>
      </c>
      <c r="D40" s="6">
        <v>389</v>
      </c>
      <c r="E40" s="7">
        <f t="shared" si="16"/>
        <v>0.0009408657416029546</v>
      </c>
      <c r="F40" s="20">
        <v>1203540774</v>
      </c>
      <c r="G40" s="7">
        <f t="shared" si="17"/>
        <v>0.009162707946592127</v>
      </c>
      <c r="H40" s="20">
        <f t="shared" si="18"/>
        <v>3093935.151670951</v>
      </c>
      <c r="J40" s="8"/>
      <c r="N40" s="1"/>
    </row>
    <row r="41" spans="1:14" ht="12.75">
      <c r="A41" s="1" t="s">
        <v>8</v>
      </c>
      <c r="B41" s="6">
        <v>156</v>
      </c>
      <c r="C41" s="7">
        <f t="shared" si="15"/>
        <v>0.0013612684229356276</v>
      </c>
      <c r="D41" s="6">
        <v>885</v>
      </c>
      <c r="E41" s="7">
        <f t="shared" si="16"/>
        <v>0.0021405300290966963</v>
      </c>
      <c r="F41" s="20">
        <v>2020139000</v>
      </c>
      <c r="G41" s="7">
        <f t="shared" si="17"/>
        <v>0.015379573395758232</v>
      </c>
      <c r="H41" s="20">
        <f t="shared" si="18"/>
        <v>2282642.937853107</v>
      </c>
      <c r="J41" s="8"/>
      <c r="N41" s="1"/>
    </row>
    <row r="42" spans="1:14" ht="12.75">
      <c r="A42" s="1" t="s">
        <v>9</v>
      </c>
      <c r="B42" s="6">
        <v>2159</v>
      </c>
      <c r="C42" s="7">
        <f t="shared" si="15"/>
        <v>0.018839605930243718</v>
      </c>
      <c r="D42" s="6">
        <v>6621</v>
      </c>
      <c r="E42" s="7">
        <f t="shared" si="16"/>
        <v>0.016014067031242064</v>
      </c>
      <c r="F42" s="20">
        <v>44553452050</v>
      </c>
      <c r="G42" s="7">
        <f t="shared" si="17"/>
        <v>0.33919105855456977</v>
      </c>
      <c r="H42" s="20">
        <f t="shared" si="18"/>
        <v>6729112.226249811</v>
      </c>
      <c r="J42" s="8"/>
      <c r="N42" s="1"/>
    </row>
    <row r="43" spans="1:14" ht="12.75">
      <c r="A43" s="1" t="s">
        <v>10</v>
      </c>
      <c r="B43" s="6">
        <v>586</v>
      </c>
      <c r="C43" s="7">
        <f t="shared" si="15"/>
        <v>0.005113482665642806</v>
      </c>
      <c r="D43" s="6">
        <v>778</v>
      </c>
      <c r="E43" s="7">
        <f t="shared" si="16"/>
        <v>0.0018817314832059093</v>
      </c>
      <c r="F43" s="20">
        <v>12981586000</v>
      </c>
      <c r="G43" s="7">
        <f t="shared" si="17"/>
        <v>0.09883045408278714</v>
      </c>
      <c r="H43" s="20">
        <f t="shared" si="18"/>
        <v>16685843.187660668</v>
      </c>
      <c r="J43" s="8"/>
      <c r="N43" s="1"/>
    </row>
    <row r="44" spans="1:14" ht="12.75">
      <c r="A44" s="1" t="s">
        <v>11</v>
      </c>
      <c r="B44" s="6">
        <v>93</v>
      </c>
      <c r="C44" s="7">
        <f t="shared" si="15"/>
        <v>0.000811525405980855</v>
      </c>
      <c r="D44" s="6">
        <v>227</v>
      </c>
      <c r="E44" s="7">
        <f t="shared" si="16"/>
        <v>0.0005490399057683052</v>
      </c>
      <c r="F44" s="20">
        <v>1028580694</v>
      </c>
      <c r="G44" s="7">
        <f t="shared" si="17"/>
        <v>0.007830714756179124</v>
      </c>
      <c r="H44" s="20">
        <f t="shared" si="18"/>
        <v>4531192.4845814975</v>
      </c>
      <c r="J44" s="8"/>
      <c r="N44" s="1"/>
    </row>
    <row r="46" spans="1:8" ht="12.75">
      <c r="A46" s="9" t="s">
        <v>12</v>
      </c>
      <c r="B46" s="10">
        <f aca="true" t="shared" si="19" ref="B46:G46">SUM(B38:B44)</f>
        <v>114599</v>
      </c>
      <c r="C46" s="11">
        <f t="shared" si="19"/>
        <v>0.9999999999999999</v>
      </c>
      <c r="D46" s="10">
        <f t="shared" si="19"/>
        <v>413449</v>
      </c>
      <c r="E46" s="11">
        <f t="shared" si="19"/>
        <v>0.9999999999999999</v>
      </c>
      <c r="F46" s="10">
        <f t="shared" si="19"/>
        <v>131352082923</v>
      </c>
      <c r="G46" s="11">
        <f t="shared" si="19"/>
        <v>1</v>
      </c>
      <c r="H46" s="6"/>
    </row>
    <row r="47" ht="12.75">
      <c r="I47" s="8"/>
    </row>
    <row r="48" spans="1:9" ht="63.75">
      <c r="A48" s="18" t="s">
        <v>0</v>
      </c>
      <c r="B48" s="22" t="s">
        <v>21</v>
      </c>
      <c r="C48" s="4" t="s">
        <v>2</v>
      </c>
      <c r="D48" s="22" t="s">
        <v>22</v>
      </c>
      <c r="E48" s="4" t="s">
        <v>2</v>
      </c>
      <c r="F48" s="17" t="s">
        <v>23</v>
      </c>
      <c r="G48" s="4" t="s">
        <v>2</v>
      </c>
      <c r="H48" s="23" t="s">
        <v>24</v>
      </c>
      <c r="I48" s="14"/>
    </row>
    <row r="49" spans="1:14" ht="12.75">
      <c r="A49" s="1" t="s">
        <v>5</v>
      </c>
      <c r="B49" s="6">
        <v>98975</v>
      </c>
      <c r="C49" s="7">
        <f aca="true" t="shared" si="20" ref="C49:C55">B49/B$57</f>
        <v>0.9713907154774757</v>
      </c>
      <c r="D49" s="6">
        <v>200502</v>
      </c>
      <c r="E49" s="7">
        <f aca="true" t="shared" si="21" ref="E49:E55">D49/D$57</f>
        <v>0.9593993884787092</v>
      </c>
      <c r="F49" s="20">
        <v>45015823297</v>
      </c>
      <c r="G49" s="7">
        <f aca="true" t="shared" si="22" ref="G49:G55">F49/F$57</f>
        <v>0.5111617910442597</v>
      </c>
      <c r="H49" s="20">
        <f aca="true" t="shared" si="23" ref="H49:H55">IF(D49=0,"-",+F49/D49)</f>
        <v>224515.58237324315</v>
      </c>
      <c r="J49" s="8"/>
      <c r="N49" s="1"/>
    </row>
    <row r="50" spans="1:14" ht="12.75">
      <c r="A50" s="1" t="s">
        <v>6</v>
      </c>
      <c r="B50" s="6">
        <v>505</v>
      </c>
      <c r="C50" s="7">
        <f t="shared" si="20"/>
        <v>0.004956325449013642</v>
      </c>
      <c r="D50" s="6">
        <v>705</v>
      </c>
      <c r="E50" s="7">
        <f t="shared" si="21"/>
        <v>0.0033734155713034783</v>
      </c>
      <c r="F50" s="20">
        <v>533832511</v>
      </c>
      <c r="G50" s="7">
        <f t="shared" si="22"/>
        <v>0.006061752567315585</v>
      </c>
      <c r="H50" s="20">
        <f t="shared" si="23"/>
        <v>757209.2354609929</v>
      </c>
      <c r="J50" s="8"/>
      <c r="N50" s="1"/>
    </row>
    <row r="51" spans="1:14" ht="12.75">
      <c r="A51" s="1" t="s">
        <v>7</v>
      </c>
      <c r="B51" s="6">
        <v>26</v>
      </c>
      <c r="C51" s="7">
        <f t="shared" si="20"/>
        <v>0.00025517715183040533</v>
      </c>
      <c r="D51" s="6">
        <v>33</v>
      </c>
      <c r="E51" s="7">
        <f t="shared" si="21"/>
        <v>0.00015790455865675855</v>
      </c>
      <c r="F51" s="20">
        <v>9470000</v>
      </c>
      <c r="G51" s="7">
        <f t="shared" si="22"/>
        <v>0.00010753334731327107</v>
      </c>
      <c r="H51" s="20">
        <f t="shared" si="23"/>
        <v>286969.69696969696</v>
      </c>
      <c r="J51" s="8"/>
      <c r="N51" s="1"/>
    </row>
    <row r="52" spans="1:14" ht="12.75">
      <c r="A52" s="1" t="s">
        <v>8</v>
      </c>
      <c r="B52" s="6">
        <v>145</v>
      </c>
      <c r="C52" s="7">
        <f t="shared" si="20"/>
        <v>0.0014231033467464913</v>
      </c>
      <c r="D52" s="6">
        <v>423</v>
      </c>
      <c r="E52" s="7">
        <f t="shared" si="21"/>
        <v>0.002024049342782087</v>
      </c>
      <c r="F52" s="20">
        <v>240644348</v>
      </c>
      <c r="G52" s="7">
        <f t="shared" si="22"/>
        <v>0.002732554620111897</v>
      </c>
      <c r="H52" s="20">
        <f t="shared" si="23"/>
        <v>568899.1678486997</v>
      </c>
      <c r="J52" s="8"/>
      <c r="N52" s="1"/>
    </row>
    <row r="53" spans="1:14" ht="12.75">
      <c r="A53" s="1" t="s">
        <v>9</v>
      </c>
      <c r="B53" s="6">
        <v>2086</v>
      </c>
      <c r="C53" s="7">
        <f t="shared" si="20"/>
        <v>0.020473059181470212</v>
      </c>
      <c r="D53" s="6">
        <v>7092</v>
      </c>
      <c r="E53" s="7">
        <f t="shared" si="21"/>
        <v>0.0339351251513252</v>
      </c>
      <c r="F53" s="20">
        <v>40176792050</v>
      </c>
      <c r="G53" s="7">
        <f t="shared" si="22"/>
        <v>0.4562138261294317</v>
      </c>
      <c r="H53" s="20">
        <f t="shared" si="23"/>
        <v>5665086.301466441</v>
      </c>
      <c r="J53" s="8"/>
      <c r="N53" s="1"/>
    </row>
    <row r="54" spans="1:14" ht="12.75">
      <c r="A54" s="1" t="s">
        <v>10</v>
      </c>
      <c r="B54" s="6">
        <v>91</v>
      </c>
      <c r="C54" s="7">
        <f t="shared" si="20"/>
        <v>0.0008931200314064187</v>
      </c>
      <c r="D54" s="6">
        <v>111</v>
      </c>
      <c r="E54" s="7">
        <f t="shared" si="21"/>
        <v>0.0005311335154818243</v>
      </c>
      <c r="F54" s="20">
        <v>1585496000</v>
      </c>
      <c r="G54" s="7">
        <f t="shared" si="22"/>
        <v>0.018003557764709823</v>
      </c>
      <c r="H54" s="20">
        <f t="shared" si="23"/>
        <v>14283747.747747747</v>
      </c>
      <c r="J54" s="8"/>
      <c r="N54" s="1"/>
    </row>
    <row r="55" spans="1:14" ht="12.75">
      <c r="A55" s="1" t="s">
        <v>11</v>
      </c>
      <c r="B55" s="6">
        <v>62</v>
      </c>
      <c r="C55" s="7">
        <f t="shared" si="20"/>
        <v>0.0006084993620571204</v>
      </c>
      <c r="D55" s="6">
        <v>121</v>
      </c>
      <c r="E55" s="7">
        <f t="shared" si="21"/>
        <v>0.0005789833817414481</v>
      </c>
      <c r="F55" s="20">
        <v>503646402</v>
      </c>
      <c r="G55" s="7">
        <f t="shared" si="22"/>
        <v>0.0057189845268580085</v>
      </c>
      <c r="H55" s="20">
        <f t="shared" si="23"/>
        <v>4162366.958677686</v>
      </c>
      <c r="J55" s="8"/>
      <c r="N55" s="1"/>
    </row>
    <row r="56" spans="2:9" ht="12.75">
      <c r="B56" s="6"/>
      <c r="C56" s="7"/>
      <c r="D56" s="6"/>
      <c r="E56" s="7"/>
      <c r="F56" s="20"/>
      <c r="G56" s="7"/>
      <c r="H56" s="20"/>
      <c r="I56" s="16"/>
    </row>
    <row r="57" spans="1:8" ht="12.75">
      <c r="A57" s="9" t="s">
        <v>12</v>
      </c>
      <c r="B57" s="10">
        <f aca="true" t="shared" si="24" ref="B57:G57">SUM(B49:B55)</f>
        <v>101890</v>
      </c>
      <c r="C57" s="11">
        <f t="shared" si="24"/>
        <v>0.9999999999999999</v>
      </c>
      <c r="D57" s="10">
        <f t="shared" si="24"/>
        <v>208987</v>
      </c>
      <c r="E57" s="11">
        <f t="shared" si="24"/>
        <v>1</v>
      </c>
      <c r="F57" s="10">
        <f t="shared" si="24"/>
        <v>88065704608</v>
      </c>
      <c r="G57" s="11">
        <f t="shared" si="24"/>
        <v>1</v>
      </c>
      <c r="H57" s="20"/>
    </row>
    <row r="58" spans="6:8" ht="12.75">
      <c r="F58" s="1"/>
      <c r="H58" s="1"/>
    </row>
    <row r="59" spans="1:6" ht="12.75">
      <c r="A59" s="26"/>
      <c r="B59" s="6"/>
      <c r="C59" s="7"/>
      <c r="F59" s="24"/>
    </row>
    <row r="60" spans="1:3" ht="12.75">
      <c r="A60" s="26"/>
      <c r="B60" s="6"/>
      <c r="C60" s="7"/>
    </row>
    <row r="61" spans="1:3" ht="12.75">
      <c r="A61" s="26"/>
      <c r="B61" s="6"/>
      <c r="C61" s="7"/>
    </row>
    <row r="62" spans="1:2" ht="12.75">
      <c r="A62" s="26"/>
      <c r="B62" s="6"/>
    </row>
    <row r="63" spans="1:3" ht="12.75">
      <c r="A63" s="26"/>
      <c r="B63" s="6"/>
      <c r="C63" s="7"/>
    </row>
    <row r="64" spans="1:3" ht="12.75">
      <c r="A64" s="26"/>
      <c r="B64" s="6"/>
      <c r="C64" s="7"/>
    </row>
    <row r="65" spans="1:3" ht="12.75">
      <c r="A65" s="26"/>
      <c r="B65" s="6"/>
      <c r="C65" s="7"/>
    </row>
  </sheetData>
  <sheetProtection/>
  <mergeCells count="2">
    <mergeCell ref="A1:H1"/>
    <mergeCell ref="A2:H2"/>
  </mergeCells>
  <hyperlinks>
    <hyperlink ref="A5" location="Definitions!A1" display="Bond"/>
    <hyperlink ref="A6:A11" location="Definitions!A1" display="Long Note"/>
  </hyperlinks>
  <printOptions horizontalCentered="1"/>
  <pageMargins left="0.75" right="0.75" top="1" bottom="1" header="0.5" footer="0.5"/>
  <pageSetup horizontalDpi="600" verticalDpi="600" orientation="portrait" scale="94" r:id="rId1"/>
  <headerFooter alignWithMargins="0">
    <oddFooter>&amp;CPage &amp;P of &amp;N&amp;R&amp;D
&amp;F</oddFooter>
  </headerFooter>
  <rowBreaks count="1" manualBreakCount="1">
    <brk id="35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B7:K16"/>
  <sheetViews>
    <sheetView zoomScalePageLayoutView="0" workbookViewId="0" topLeftCell="A1">
      <selection activeCell="B34" sqref="B34"/>
    </sheetView>
  </sheetViews>
  <sheetFormatPr defaultColWidth="10.66015625" defaultRowHeight="12.75"/>
  <cols>
    <col min="1" max="1" width="10.66015625" style="30" customWidth="1"/>
    <col min="2" max="2" width="14.83203125" style="30" bestFit="1" customWidth="1"/>
    <col min="3" max="16384" width="10.66015625" style="30" customWidth="1"/>
  </cols>
  <sheetData>
    <row r="7" ht="15.75">
      <c r="C7" s="31" t="s">
        <v>33</v>
      </c>
    </row>
    <row r="8" ht="13.5" thickBot="1"/>
    <row r="9" spans="2:11" ht="12.75">
      <c r="B9" s="32" t="s">
        <v>34</v>
      </c>
      <c r="C9" s="52" t="s">
        <v>43</v>
      </c>
      <c r="D9" s="33"/>
      <c r="E9" s="33"/>
      <c r="F9" s="33"/>
      <c r="G9" s="33"/>
      <c r="H9" s="33"/>
      <c r="I9" s="33"/>
      <c r="J9" s="33"/>
      <c r="K9" s="34"/>
    </row>
    <row r="10" spans="2:11" ht="12.75">
      <c r="B10" s="35" t="s">
        <v>6</v>
      </c>
      <c r="C10" s="53" t="s">
        <v>44</v>
      </c>
      <c r="D10" s="37"/>
      <c r="E10" s="37"/>
      <c r="F10" s="37"/>
      <c r="G10" s="37"/>
      <c r="H10" s="37"/>
      <c r="I10" s="37"/>
      <c r="J10" s="37"/>
      <c r="K10" s="38"/>
    </row>
    <row r="11" spans="2:11" ht="12.75">
      <c r="B11" s="35" t="s">
        <v>7</v>
      </c>
      <c r="C11" s="36" t="s">
        <v>35</v>
      </c>
      <c r="D11" s="37"/>
      <c r="E11" s="37"/>
      <c r="F11" s="37"/>
      <c r="G11" s="37"/>
      <c r="H11" s="37"/>
      <c r="I11" s="37"/>
      <c r="J11" s="37"/>
      <c r="K11" s="38"/>
    </row>
    <row r="12" spans="2:11" ht="12.75">
      <c r="B12" s="35" t="s">
        <v>8</v>
      </c>
      <c r="C12" s="36" t="s">
        <v>36</v>
      </c>
      <c r="D12" s="37"/>
      <c r="E12" s="37"/>
      <c r="F12" s="37"/>
      <c r="G12" s="37"/>
      <c r="H12" s="37"/>
      <c r="I12" s="37"/>
      <c r="J12" s="37"/>
      <c r="K12" s="38"/>
    </row>
    <row r="13" spans="2:11" ht="12.75">
      <c r="B13" s="35" t="s">
        <v>9</v>
      </c>
      <c r="C13" s="36" t="s">
        <v>37</v>
      </c>
      <c r="D13" s="37"/>
      <c r="E13" s="37"/>
      <c r="F13" s="37"/>
      <c r="G13" s="37"/>
      <c r="H13" s="37"/>
      <c r="I13" s="37"/>
      <c r="J13" s="37"/>
      <c r="K13" s="38"/>
    </row>
    <row r="14" spans="2:11" ht="12.75">
      <c r="B14" s="39" t="s">
        <v>10</v>
      </c>
      <c r="C14" s="40" t="s">
        <v>38</v>
      </c>
      <c r="D14" s="41"/>
      <c r="E14" s="41"/>
      <c r="F14" s="41"/>
      <c r="G14" s="41"/>
      <c r="H14" s="41"/>
      <c r="I14" s="41"/>
      <c r="J14" s="41"/>
      <c r="K14" s="42"/>
    </row>
    <row r="15" spans="2:11" ht="12.75">
      <c r="B15" s="43" t="s">
        <v>39</v>
      </c>
      <c r="C15" s="44" t="s">
        <v>40</v>
      </c>
      <c r="D15" s="45"/>
      <c r="E15" s="45"/>
      <c r="F15" s="45"/>
      <c r="G15" s="45"/>
      <c r="H15" s="45"/>
      <c r="I15" s="45"/>
      <c r="J15" s="45"/>
      <c r="K15" s="46"/>
    </row>
    <row r="16" spans="2:11" ht="13.5" thickBot="1">
      <c r="B16" s="47"/>
      <c r="C16" s="48" t="s">
        <v>41</v>
      </c>
      <c r="D16" s="49"/>
      <c r="E16" s="49"/>
      <c r="F16" s="49"/>
      <c r="G16" s="49"/>
      <c r="H16" s="49"/>
      <c r="I16" s="49"/>
      <c r="J16" s="49"/>
      <c r="K16" s="50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Jason Wagoner</dc:creator>
  <cp:keywords/>
  <dc:description/>
  <cp:lastModifiedBy>Hkeo</cp:lastModifiedBy>
  <cp:lastPrinted>2001-02-08T21:22:29Z</cp:lastPrinted>
  <dcterms:created xsi:type="dcterms:W3CDTF">2000-09-06T18:30:25Z</dcterms:created>
  <dcterms:modified xsi:type="dcterms:W3CDTF">2013-12-05T20:05:49Z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