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<sst xmlns="http://schemas.openxmlformats.org/spreadsheetml/2006/main" count="117" uniqueCount="50">
  <si>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</si>
  <si>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</si>
  <si>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</si>
  <si>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</si>
  <si>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</si>
  <si>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</si>
  <si>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</si>
  <si>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</si>
  <si>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</si>
  <si>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</si>
  <si>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</si>
  <si>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</si>
  <si>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</si>
  <si>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</si>
  <si>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</si>
  <si>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</si>
  <si>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</si>
  <si>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</si>
  <si>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</si>
  <si>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</si>
  <si>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</si>
  <si>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</si>
  <si>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</si>
  <si>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</si>
  <si>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</si>
  <si>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</si>
  <si>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</si>
  <si>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</si>
  <si>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</si>
  <si>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</si>
  <si>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</si>
  <si>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</si>
  <si>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</si>
  <si>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</si>
  <si>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</si>
  <si>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</si>
  <si>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</si>
  <si>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</si>
  <si>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</si>
  <si>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</si>
  <si>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</si>
  <si>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</si>
  <si>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</si>
  <si>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</si>
  <si>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</si>
  <si>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</si>
  <si>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</si>
  <si>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</si>
  <si>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</si>
  <si>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January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</si>
</sst>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489920</c:v>
                </c:pt>
                <c:pt idx="1">
                  <c:v>105539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595459</c:v>
                </c:pt>
                <c:pt idx="1">
                  <c:v>3990</c:v>
                </c:pt>
                <c:pt idx="2">
                  <c:v>869</c:v>
                </c:pt>
                <c:pt idx="3">
                  <c:v>1949</c:v>
                </c:pt>
                <c:pt idx="4">
                  <c:v>33552</c:v>
                </c:pt>
                <c:pt idx="5">
                  <c:v>871</c:v>
                </c:pt>
                <c:pt idx="6">
                  <c:v>2659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108566605199</c:v>
                </c:pt>
                <c:pt idx="1">
                  <c:v>4185722721</c:v>
                </c:pt>
                <c:pt idx="2">
                  <c:v>1883352355</c:v>
                </c:pt>
                <c:pt idx="3">
                  <c:v>965625000</c:v>
                </c:pt>
                <c:pt idx="4">
                  <c:v>139651044740</c:v>
                </c:pt>
                <c:pt idx="5">
                  <c:v>7036711200</c:v>
                </c:pt>
                <c:pt idx="6">
                  <c:v>5001580825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78566973779</c:v>
                </c:pt>
                <c:pt idx="1">
                  <c:v>29999631420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182324.23256513043</c:v>
                </c:pt>
                <c:pt idx="1">
                  <c:v>295016.99130039144</c:v>
                </c:pt>
                <c:pt idx="2">
                  <c:v>151627.03736254814</c:v>
                </c:pt>
                <c:pt idx="3">
                  <c:v>120391.05765247725</c:v>
                </c:pt>
                <c:pt idx="4">
                  <c:v>265062.3454009224</c:v>
                </c:pt>
              </c:numCache>
            </c:numRef>
          </c:val>
        </c:ser>
        <c:axId val="54625570"/>
        <c:axId val="21868083"/>
      </c:barChart>
      <c:catAx>
        <c:axId val="54625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868083"/>
        <c:crosses val="autoZero"/>
        <c:auto val="1"/>
        <c:lblOffset val="100"/>
        <c:noMultiLvlLbl val="0"/>
      </c:catAx>
      <c:valAx>
        <c:axId val="21868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625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8078887.715269805</c:v>
                </c:pt>
                <c:pt idx="1">
                  <c:v>0</c:v>
                </c:pt>
                <c:pt idx="2">
                  <c:v>8078887.715269805</c:v>
                </c:pt>
                <c:pt idx="3">
                  <c:v>8294853.696498054</c:v>
                </c:pt>
                <c:pt idx="4">
                  <c:v>6413790</c:v>
                </c:pt>
              </c:numCache>
            </c:numRef>
          </c:val>
        </c:ser>
        <c:axId val="62595020"/>
        <c:axId val="26484269"/>
      </c:barChart>
      <c:catAx>
        <c:axId val="62595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484269"/>
        <c:crosses val="autoZero"/>
        <c:auto val="1"/>
        <c:lblOffset val="100"/>
        <c:noMultiLvlLbl val="0"/>
      </c:catAx>
      <c:valAx>
        <c:axId val="26484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595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1049053.3135338346</c:v>
                </c:pt>
                <c:pt idx="1">
                  <c:v>594549.5391705069</c:v>
                </c:pt>
                <c:pt idx="2">
                  <c:v>1175417.5916079436</c:v>
                </c:pt>
                <c:pt idx="3">
                  <c:v>1076407.3771170494</c:v>
                </c:pt>
                <c:pt idx="4">
                  <c:v>1741159.8279569892</c:v>
                </c:pt>
              </c:numCache>
            </c:numRef>
          </c:val>
        </c:ser>
        <c:axId val="37031830"/>
        <c:axId val="64851015"/>
      </c:barChart>
      <c:catAx>
        <c:axId val="3703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851015"/>
        <c:crosses val="autoZero"/>
        <c:auto val="1"/>
        <c:lblOffset val="100"/>
        <c:noMultiLvlLbl val="0"/>
      </c:catAx>
      <c:valAx>
        <c:axId val="64851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031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2167263.929804373</c:v>
                </c:pt>
                <c:pt idx="1">
                  <c:v>1033952.380952381</c:v>
                </c:pt>
                <c:pt idx="2">
                  <c:v>2288535.4840764333</c:v>
                </c:pt>
                <c:pt idx="3">
                  <c:v>1934091.045886076</c:v>
                </c:pt>
                <c:pt idx="4">
                  <c:v>3752645.843137255</c:v>
                </c:pt>
              </c:numCache>
            </c:numRef>
          </c:val>
        </c:ser>
        <c:axId val="46788224"/>
        <c:axId val="18440833"/>
      </c:barChart>
      <c:catAx>
        <c:axId val="46788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440833"/>
        <c:crosses val="autoZero"/>
        <c:auto val="1"/>
        <c:lblOffset val="100"/>
        <c:noMultiLvlLbl val="0"/>
      </c:catAx>
      <c:valAx>
        <c:axId val="18440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788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495446.38276038994</c:v>
                </c:pt>
                <c:pt idx="1">
                  <c:v>530456.8527918782</c:v>
                </c:pt>
                <c:pt idx="2">
                  <c:v>491509.70319634705</c:v>
                </c:pt>
                <c:pt idx="3">
                  <c:v>450431.80349062703</c:v>
                </c:pt>
                <c:pt idx="4">
                  <c:v>801497.5609756098</c:v>
                </c:pt>
              </c:numCache>
            </c:numRef>
          </c:val>
        </c:ser>
        <c:axId val="31749770"/>
        <c:axId val="17312475"/>
      </c:barChart>
      <c:catAx>
        <c:axId val="3174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312475"/>
        <c:crosses val="autoZero"/>
        <c:auto val="1"/>
        <c:lblOffset val="100"/>
        <c:noMultiLvlLbl val="0"/>
      </c:catAx>
      <c:valAx>
        <c:axId val="1731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749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4162227.132212685</c:v>
                </c:pt>
                <c:pt idx="1">
                  <c:v>534729.4429708223</c:v>
                </c:pt>
                <c:pt idx="2">
                  <c:v>4203449.939412208</c:v>
                </c:pt>
                <c:pt idx="3">
                  <c:v>4393419.27684774</c:v>
                </c:pt>
                <c:pt idx="4">
                  <c:v>3989766.3741753665</c:v>
                </c:pt>
              </c:numCache>
            </c:numRef>
          </c:val>
        </c:ser>
        <c:axId val="21594548"/>
        <c:axId val="60133205"/>
      </c:barChart>
      <c:catAx>
        <c:axId val="2159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133205"/>
        <c:crosses val="autoZero"/>
        <c:auto val="1"/>
        <c:lblOffset val="100"/>
        <c:noMultiLvlLbl val="0"/>
      </c:catAx>
      <c:valAx>
        <c:axId val="60133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594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82056</c:v>
                </c:pt>
                <c:pt idx="1">
                  <c:v>1194</c:v>
                </c:pt>
                <c:pt idx="2">
                  <c:v>245</c:v>
                </c:pt>
                <c:pt idx="3">
                  <c:v>178</c:v>
                </c:pt>
                <c:pt idx="4">
                  <c:v>4830</c:v>
                </c:pt>
                <c:pt idx="5">
                  <c:v>600</c:v>
                </c:pt>
                <c:pt idx="6">
                  <c:v>643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3f6b90e-1c7f-47f0-a40b-7befce13f255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$108.57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130a4f91-124a-4728-9e66-2fddcee8a696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595,459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7cd2cb89-8a5c-45ae-a093-e932bf76bc25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639,349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7ea176c3-c01e-45b7-88a8-3a7d149eb046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$267,290,642,040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951a00dd-c4e1-487f-b92d-0a7d98786d5b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89,746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489920</v>
      </c>
      <c r="C6" s="7">
        <f>B6/B$9</f>
        <v>0.822760257213343</v>
      </c>
      <c r="D6" s="14">
        <v>78566973779</v>
      </c>
      <c r="E6" s="7">
        <f>D6/D$9</f>
        <v>0.7236753293979176</v>
      </c>
    </row>
    <row r="7" spans="1:5" ht="12.75">
      <c r="A7" s="1" t="s">
        <v>30</v>
      </c>
      <c r="B7" s="6">
        <v>105539</v>
      </c>
      <c r="C7" s="7">
        <f>B7/B$9</f>
        <v>0.17723974278665702</v>
      </c>
      <c r="D7" s="14">
        <v>29999631420</v>
      </c>
      <c r="E7" s="7">
        <f>D7/D$9</f>
        <v>0.2763246706020824</v>
      </c>
    </row>
    <row r="9" spans="1:7" ht="12.75">
      <c r="A9" s="9" t="s">
        <v>12</v>
      </c>
      <c r="B9" s="10">
        <f>SUM(B6:B7)</f>
        <v>595459</v>
      </c>
      <c r="C9" s="29">
        <f>SUM(C6:C7)</f>
        <v>1</v>
      </c>
      <c r="D9" s="15">
        <f>SUM(D6:D7)</f>
        <v>108566605199</v>
      </c>
      <c r="E9" s="29">
        <f>SUM(E6:E7)</f>
        <v>1</v>
      </c>
      <c r="G9" s="54">
        <f>+D9/1000000000</f>
        <v>108.566605199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82056</v>
      </c>
      <c r="C5" s="7">
        <f>B5/B$13</f>
        <v>0.9143137298598266</v>
      </c>
      <c r="D5" s="6">
        <v>595459</v>
      </c>
      <c r="E5" s="7">
        <f>D5/D$13</f>
        <v>0.931352047160471</v>
      </c>
      <c r="F5" s="14">
        <v>108566605199</v>
      </c>
      <c r="G5" s="7">
        <f>F5/F$13</f>
        <v>0.4061743590063771</v>
      </c>
      <c r="H5" s="14">
        <f>IF(D5=0,"-",+F5/D5)</f>
        <v>182324.23256513043</v>
      </c>
      <c r="I5" s="25"/>
    </row>
    <row r="6" spans="1:8" ht="12.75">
      <c r="A6" s="51" t="s">
        <v>6</v>
      </c>
      <c r="B6" s="6">
        <v>1194</v>
      </c>
      <c r="C6" s="7">
        <f aca="true" t="shared" si="0" ref="C6:C11">B6/B$13</f>
        <v>0.01330421411539233</v>
      </c>
      <c r="D6" s="6">
        <v>3990</v>
      </c>
      <c r="E6" s="7">
        <f aca="true" t="shared" si="1" ref="E6:E11">D6/D$13</f>
        <v>0.006240722985411723</v>
      </c>
      <c r="F6" s="14">
        <v>4185722721</v>
      </c>
      <c r="G6" s="7">
        <f aca="true" t="shared" si="2" ref="G6:G11">F6/F$13</f>
        <v>0.015659817676570986</v>
      </c>
      <c r="H6" s="14">
        <f aca="true" t="shared" si="3" ref="H6:H11">IF(D6=0,"-",+F6/D6)</f>
        <v>1049053.3135338346</v>
      </c>
    </row>
    <row r="7" spans="1:8" ht="12.75">
      <c r="A7" s="51" t="s">
        <v>7</v>
      </c>
      <c r="B7" s="6">
        <v>245</v>
      </c>
      <c r="C7" s="7">
        <f t="shared" si="0"/>
        <v>0.002729926681969113</v>
      </c>
      <c r="D7" s="6">
        <v>869</v>
      </c>
      <c r="E7" s="7">
        <f t="shared" si="1"/>
        <v>0.00135919505622125</v>
      </c>
      <c r="F7" s="14">
        <v>1883352355</v>
      </c>
      <c r="G7" s="7">
        <f t="shared" si="2"/>
        <v>0.007046084145056438</v>
      </c>
      <c r="H7" s="14">
        <f t="shared" si="3"/>
        <v>2167263.929804373</v>
      </c>
    </row>
    <row r="8" spans="1:8" ht="12.75">
      <c r="A8" s="51" t="s">
        <v>8</v>
      </c>
      <c r="B8" s="6">
        <v>178</v>
      </c>
      <c r="C8" s="7">
        <f t="shared" si="0"/>
        <v>0.0019833753036347023</v>
      </c>
      <c r="D8" s="6">
        <v>1949</v>
      </c>
      <c r="E8" s="7">
        <f t="shared" si="1"/>
        <v>0.0030484133079116413</v>
      </c>
      <c r="F8" s="14">
        <v>965625000</v>
      </c>
      <c r="G8" s="7">
        <f t="shared" si="2"/>
        <v>0.0036126405048460108</v>
      </c>
      <c r="H8" s="14">
        <f t="shared" si="3"/>
        <v>495446.38276038994</v>
      </c>
    </row>
    <row r="9" spans="1:8" ht="12.75">
      <c r="A9" s="51" t="s">
        <v>9</v>
      </c>
      <c r="B9" s="6">
        <v>4830</v>
      </c>
      <c r="C9" s="7">
        <f t="shared" si="0"/>
        <v>0.053818554587391085</v>
      </c>
      <c r="D9" s="6">
        <v>33552</v>
      </c>
      <c r="E9" s="7">
        <f t="shared" si="1"/>
        <v>0.05247838035251482</v>
      </c>
      <c r="F9" s="14">
        <v>139651044740</v>
      </c>
      <c r="G9" s="7">
        <f t="shared" si="2"/>
        <v>0.5224688888251511</v>
      </c>
      <c r="H9" s="14">
        <f t="shared" si="3"/>
        <v>4162227.132212685</v>
      </c>
    </row>
    <row r="10" spans="1:8" ht="12.75">
      <c r="A10" s="51" t="s">
        <v>10</v>
      </c>
      <c r="B10" s="6">
        <v>600</v>
      </c>
      <c r="C10" s="7">
        <f t="shared" si="0"/>
        <v>0.0066855347313529295</v>
      </c>
      <c r="D10" s="6">
        <v>871</v>
      </c>
      <c r="E10" s="7">
        <f t="shared" si="1"/>
        <v>0.0013623232381688249</v>
      </c>
      <c r="F10" s="14">
        <v>7036711200</v>
      </c>
      <c r="G10" s="7">
        <f t="shared" si="2"/>
        <v>0.026326066435752575</v>
      </c>
      <c r="H10" s="14">
        <f t="shared" si="3"/>
        <v>8078887.715269805</v>
      </c>
    </row>
    <row r="11" spans="1:8" ht="12.75">
      <c r="A11" s="51" t="s">
        <v>11</v>
      </c>
      <c r="B11" s="6">
        <v>643</v>
      </c>
      <c r="C11" s="7">
        <f t="shared" si="0"/>
        <v>0.007164664720433223</v>
      </c>
      <c r="D11" s="6">
        <v>2659</v>
      </c>
      <c r="E11" s="7">
        <f t="shared" si="1"/>
        <v>0.0041589178993006945</v>
      </c>
      <c r="F11" s="14">
        <v>5001580825</v>
      </c>
      <c r="G11" s="7">
        <f t="shared" si="2"/>
        <v>0.01871214340624583</v>
      </c>
      <c r="H11" s="14">
        <f t="shared" si="3"/>
        <v>1881000.6863482513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89746</v>
      </c>
      <c r="C13" s="11">
        <f t="shared" si="4"/>
        <v>0.9999999999999999</v>
      </c>
      <c r="D13" s="10">
        <f t="shared" si="4"/>
        <v>639349</v>
      </c>
      <c r="E13" s="12">
        <f t="shared" si="4"/>
        <v>1</v>
      </c>
      <c r="F13" s="15">
        <f t="shared" si="4"/>
        <v>267290642040</v>
      </c>
      <c r="G13" s="12">
        <f t="shared" si="4"/>
        <v>1</v>
      </c>
      <c r="H13" s="15">
        <f>F13/D13</f>
        <v>418066.88059260277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37350</v>
      </c>
      <c r="C16" s="7">
        <f aca="true" t="shared" si="5" ref="C16:C22">B16/B$24</f>
        <v>0.9779022883175368</v>
      </c>
      <c r="D16" s="6">
        <v>127477</v>
      </c>
      <c r="E16" s="7">
        <f aca="true" t="shared" si="6" ref="E16:E22">D16/D$24</f>
        <v>0.9873595179267131</v>
      </c>
      <c r="F16" s="20">
        <v>37607881000</v>
      </c>
      <c r="G16" s="7">
        <f aca="true" t="shared" si="7" ref="G16:G22">F16/F$24</f>
        <v>0.972711134890409</v>
      </c>
      <c r="H16" s="20">
        <f aca="true" t="shared" si="8" ref="H16:H22">IF(D16=0,"-",+F16/D16)</f>
        <v>295016.99130039144</v>
      </c>
      <c r="J16" s="8"/>
      <c r="M16" s="1"/>
      <c r="N16" s="1"/>
    </row>
    <row r="17" spans="1:14" ht="12.75">
      <c r="A17" s="1" t="s">
        <v>6</v>
      </c>
      <c r="B17" s="6">
        <v>459</v>
      </c>
      <c r="C17" s="7">
        <f t="shared" si="5"/>
        <v>0.012017594386552862</v>
      </c>
      <c r="D17" s="6">
        <v>868</v>
      </c>
      <c r="E17" s="7">
        <f t="shared" si="6"/>
        <v>0.006723001494860931</v>
      </c>
      <c r="F17" s="20">
        <v>516069000</v>
      </c>
      <c r="G17" s="7">
        <f t="shared" si="7"/>
        <v>0.013347895423083221</v>
      </c>
      <c r="H17" s="20">
        <f t="shared" si="8"/>
        <v>594549.5391705069</v>
      </c>
      <c r="J17" s="8"/>
      <c r="M17" s="1"/>
      <c r="N17" s="1"/>
    </row>
    <row r="18" spans="1:14" ht="12.75">
      <c r="A18" s="1" t="s">
        <v>7</v>
      </c>
      <c r="B18" s="6">
        <v>54</v>
      </c>
      <c r="C18" s="7">
        <f t="shared" si="5"/>
        <v>0.0014138346337121013</v>
      </c>
      <c r="D18" s="6">
        <v>84</v>
      </c>
      <c r="E18" s="7">
        <f t="shared" si="6"/>
        <v>0.0006506130478897675</v>
      </c>
      <c r="F18" s="20">
        <v>86852000</v>
      </c>
      <c r="G18" s="7">
        <f t="shared" si="7"/>
        <v>0.00224638839629124</v>
      </c>
      <c r="H18" s="20">
        <f t="shared" si="8"/>
        <v>1033952.380952381</v>
      </c>
      <c r="J18" s="8"/>
      <c r="M18" s="1"/>
      <c r="N18" s="1"/>
    </row>
    <row r="19" spans="1:14" ht="12.75">
      <c r="A19" s="1" t="s">
        <v>8</v>
      </c>
      <c r="B19" s="6">
        <v>55</v>
      </c>
      <c r="C19" s="7">
        <f t="shared" si="5"/>
        <v>0.0014400167565586219</v>
      </c>
      <c r="D19" s="6">
        <v>197</v>
      </c>
      <c r="E19" s="7">
        <f t="shared" si="6"/>
        <v>0.00152584250517005</v>
      </c>
      <c r="F19" s="20">
        <v>104500000</v>
      </c>
      <c r="G19" s="7">
        <f t="shared" si="7"/>
        <v>0.002702846076226622</v>
      </c>
      <c r="H19" s="20">
        <f t="shared" si="8"/>
        <v>530456.8527918782</v>
      </c>
      <c r="J19" s="8"/>
      <c r="M19" s="1"/>
      <c r="N19" s="1"/>
    </row>
    <row r="20" spans="1:14" ht="12.75">
      <c r="A20" s="1" t="s">
        <v>9</v>
      </c>
      <c r="B20" s="6">
        <v>201</v>
      </c>
      <c r="C20" s="7">
        <f t="shared" si="5"/>
        <v>0.005262606692150599</v>
      </c>
      <c r="D20" s="6">
        <v>377</v>
      </c>
      <c r="E20" s="7">
        <f t="shared" si="6"/>
        <v>0.0029200133220766947</v>
      </c>
      <c r="F20" s="20">
        <v>201593000</v>
      </c>
      <c r="G20" s="7">
        <f t="shared" si="7"/>
        <v>0.005214113387988071</v>
      </c>
      <c r="H20" s="20">
        <f t="shared" si="8"/>
        <v>534729.4429708223</v>
      </c>
      <c r="J20" s="8"/>
      <c r="M20" s="1"/>
      <c r="N20" s="1"/>
    </row>
    <row r="21" spans="1:14" ht="12.75">
      <c r="A21" s="1" t="s">
        <v>10</v>
      </c>
      <c r="B21" s="6">
        <v>0</v>
      </c>
      <c r="C21" s="7">
        <f t="shared" si="5"/>
        <v>0</v>
      </c>
      <c r="D21" s="6">
        <v>0</v>
      </c>
      <c r="E21" s="7">
        <f t="shared" si="6"/>
        <v>0</v>
      </c>
      <c r="F21" s="20">
        <v>0</v>
      </c>
      <c r="G21" s="7">
        <f t="shared" si="7"/>
        <v>0</v>
      </c>
      <c r="H21" s="20" t="str">
        <f t="shared" si="8"/>
        <v>-</v>
      </c>
      <c r="J21" s="8"/>
      <c r="M21" s="1"/>
      <c r="N21" s="1"/>
    </row>
    <row r="22" spans="1:14" ht="12.75">
      <c r="A22" s="1" t="s">
        <v>11</v>
      </c>
      <c r="B22" s="6">
        <v>75</v>
      </c>
      <c r="C22" s="7">
        <f t="shared" si="5"/>
        <v>0.00196365921348903</v>
      </c>
      <c r="D22" s="6">
        <v>106</v>
      </c>
      <c r="E22" s="7">
        <f t="shared" si="6"/>
        <v>0.0008210117032894686</v>
      </c>
      <c r="F22" s="20">
        <v>146054000</v>
      </c>
      <c r="G22" s="7">
        <f t="shared" si="7"/>
        <v>0.003777621826001943</v>
      </c>
      <c r="H22" s="20">
        <f t="shared" si="8"/>
        <v>1377867.924528302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38194</v>
      </c>
      <c r="C24" s="11">
        <f t="shared" si="9"/>
        <v>1</v>
      </c>
      <c r="D24" s="10">
        <f t="shared" si="9"/>
        <v>129109</v>
      </c>
      <c r="E24" s="11">
        <f t="shared" si="9"/>
        <v>1</v>
      </c>
      <c r="F24" s="21">
        <f t="shared" si="9"/>
        <v>38662949000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81230</v>
      </c>
      <c r="C27" s="7">
        <f>B27/B$35</f>
        <v>0.9142580587070053</v>
      </c>
      <c r="D27" s="6">
        <v>467982</v>
      </c>
      <c r="E27" s="7">
        <f>D27/D$35</f>
        <v>0.9171801505174035</v>
      </c>
      <c r="F27" s="20">
        <v>70958724199</v>
      </c>
      <c r="G27" s="7">
        <f>F27/F$35</f>
        <v>0.3103680190946303</v>
      </c>
      <c r="H27" s="20">
        <f aca="true" t="shared" si="10" ref="H27:H33">IF(D27=0,"-",+F27/D27)</f>
        <v>151627.03736254814</v>
      </c>
      <c r="J27" s="8"/>
    </row>
    <row r="28" spans="1:10" ht="12.75">
      <c r="A28" s="1" t="s">
        <v>6</v>
      </c>
      <c r="B28" s="6">
        <v>1147</v>
      </c>
      <c r="C28" s="7">
        <f aca="true" t="shared" si="11" ref="C28:C33">B28/B$35</f>
        <v>0.012909688456690077</v>
      </c>
      <c r="D28" s="6">
        <v>3122</v>
      </c>
      <c r="E28" s="7">
        <f aca="true" t="shared" si="12" ref="E28:E33">D28/D$35</f>
        <v>0.006118689244277203</v>
      </c>
      <c r="F28" s="20">
        <v>3669653721</v>
      </c>
      <c r="G28" s="7">
        <f aca="true" t="shared" si="13" ref="G28:G33">F28/F$35</f>
        <v>0.0160507840157315</v>
      </c>
      <c r="H28" s="20">
        <f t="shared" si="10"/>
        <v>1175417.5916079436</v>
      </c>
      <c r="J28" s="8"/>
    </row>
    <row r="29" spans="1:10" ht="12.75">
      <c r="A29" s="1" t="s">
        <v>7</v>
      </c>
      <c r="B29" s="6">
        <v>241</v>
      </c>
      <c r="C29" s="7">
        <f t="shared" si="11"/>
        <v>0.0027124977489645236</v>
      </c>
      <c r="D29" s="6">
        <v>785</v>
      </c>
      <c r="E29" s="7">
        <f t="shared" si="12"/>
        <v>0.001538491690185011</v>
      </c>
      <c r="F29" s="20">
        <v>1796500355</v>
      </c>
      <c r="G29" s="7">
        <f t="shared" si="13"/>
        <v>0.007857754811381007</v>
      </c>
      <c r="H29" s="20">
        <f t="shared" si="10"/>
        <v>2288535.4840764333</v>
      </c>
      <c r="J29" s="8"/>
    </row>
    <row r="30" spans="1:10" ht="12.75">
      <c r="A30" s="1" t="s">
        <v>8</v>
      </c>
      <c r="B30" s="6">
        <v>178</v>
      </c>
      <c r="C30" s="7">
        <f t="shared" si="11"/>
        <v>0.002003421573924005</v>
      </c>
      <c r="D30" s="6">
        <v>1752</v>
      </c>
      <c r="E30" s="7">
        <f t="shared" si="12"/>
        <v>0.0034336782690498587</v>
      </c>
      <c r="F30" s="20">
        <v>861125000</v>
      </c>
      <c r="G30" s="7">
        <f t="shared" si="13"/>
        <v>0.003766494725769464</v>
      </c>
      <c r="H30" s="20">
        <f t="shared" si="10"/>
        <v>491509.70319634705</v>
      </c>
      <c r="J30" s="8"/>
    </row>
    <row r="31" spans="1:10" ht="12.75">
      <c r="A31" s="1" t="s">
        <v>9</v>
      </c>
      <c r="B31" s="6">
        <v>4822</v>
      </c>
      <c r="C31" s="7">
        <f t="shared" si="11"/>
        <v>0.054272465334053666</v>
      </c>
      <c r="D31" s="6">
        <v>33175</v>
      </c>
      <c r="E31" s="7">
        <f t="shared" si="12"/>
        <v>0.0650184227030417</v>
      </c>
      <c r="F31" s="20">
        <v>139449451740</v>
      </c>
      <c r="G31" s="7">
        <f t="shared" si="13"/>
        <v>0.6099412100335647</v>
      </c>
      <c r="H31" s="20">
        <f t="shared" si="10"/>
        <v>4203449.939412208</v>
      </c>
      <c r="J31" s="8"/>
    </row>
    <row r="32" spans="1:10" ht="12.75">
      <c r="A32" s="1" t="s">
        <v>10</v>
      </c>
      <c r="B32" s="6">
        <v>600</v>
      </c>
      <c r="C32" s="7">
        <f t="shared" si="11"/>
        <v>0.00675310642895732</v>
      </c>
      <c r="D32" s="6">
        <v>871</v>
      </c>
      <c r="E32" s="7">
        <f t="shared" si="12"/>
        <v>0.0017070398243963624</v>
      </c>
      <c r="F32" s="20">
        <v>7036711200</v>
      </c>
      <c r="G32" s="7">
        <f t="shared" si="13"/>
        <v>0.03077803526963323</v>
      </c>
      <c r="H32" s="20">
        <f t="shared" si="10"/>
        <v>8078887.715269805</v>
      </c>
      <c r="J32" s="8"/>
    </row>
    <row r="33" spans="1:10" ht="12.75">
      <c r="A33" s="1" t="s">
        <v>11</v>
      </c>
      <c r="B33" s="6">
        <v>630</v>
      </c>
      <c r="C33" s="7">
        <f t="shared" si="11"/>
        <v>0.007090761750405186</v>
      </c>
      <c r="D33" s="6">
        <v>2553</v>
      </c>
      <c r="E33" s="7">
        <f t="shared" si="12"/>
        <v>0.005003527751646284</v>
      </c>
      <c r="F33" s="20">
        <v>4855526825</v>
      </c>
      <c r="G33" s="7">
        <f t="shared" si="13"/>
        <v>0.021237702049289767</v>
      </c>
      <c r="H33" s="20">
        <f t="shared" si="10"/>
        <v>1901890.6482569526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88848</v>
      </c>
      <c r="C35" s="11">
        <f t="shared" si="14"/>
        <v>1</v>
      </c>
      <c r="D35" s="10">
        <f t="shared" si="14"/>
        <v>510240</v>
      </c>
      <c r="E35" s="11">
        <f t="shared" si="14"/>
        <v>0.9999999999999999</v>
      </c>
      <c r="F35" s="21">
        <f t="shared" si="14"/>
        <v>228627693040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75795</v>
      </c>
      <c r="C38" s="7">
        <f aca="true" t="shared" si="15" ref="C38:C44">B38/B$46</f>
        <v>0.9157303370786517</v>
      </c>
      <c r="D38" s="6">
        <v>366940</v>
      </c>
      <c r="E38" s="7">
        <f aca="true" t="shared" si="16" ref="E38:E44">D38/D$46</f>
        <v>0.9357300780582594</v>
      </c>
      <c r="F38" s="20">
        <v>44176294695</v>
      </c>
      <c r="G38" s="7">
        <f aca="true" t="shared" si="17" ref="G38:G44">F38/F$46</f>
        <v>0.325634398060807</v>
      </c>
      <c r="H38" s="20">
        <f aca="true" t="shared" si="18" ref="H38:H44">IF(D38=0,"-",+F38/D38)</f>
        <v>120391.05765247725</v>
      </c>
      <c r="J38" s="8"/>
      <c r="N38" s="1"/>
    </row>
    <row r="39" spans="1:14" ht="12.75">
      <c r="A39" s="1" t="s">
        <v>6</v>
      </c>
      <c r="B39" s="6">
        <v>1100</v>
      </c>
      <c r="C39" s="7">
        <f t="shared" si="15"/>
        <v>0.013289839313761025</v>
      </c>
      <c r="D39" s="6">
        <v>2657</v>
      </c>
      <c r="E39" s="7">
        <f t="shared" si="16"/>
        <v>0.006775589517089429</v>
      </c>
      <c r="F39" s="20">
        <v>2860014401</v>
      </c>
      <c r="G39" s="7">
        <f t="shared" si="17"/>
        <v>0.021081873759328303</v>
      </c>
      <c r="H39" s="20">
        <f t="shared" si="18"/>
        <v>1076407.3771170494</v>
      </c>
      <c r="J39" s="8"/>
      <c r="N39" s="1"/>
    </row>
    <row r="40" spans="1:14" ht="12.75">
      <c r="A40" s="1" t="s">
        <v>7</v>
      </c>
      <c r="B40" s="6">
        <v>234</v>
      </c>
      <c r="C40" s="7">
        <f t="shared" si="15"/>
        <v>0.0028271112722000726</v>
      </c>
      <c r="D40" s="6">
        <v>632</v>
      </c>
      <c r="E40" s="7">
        <f t="shared" si="16"/>
        <v>0.0016116569720739627</v>
      </c>
      <c r="F40" s="20">
        <v>1222345541</v>
      </c>
      <c r="G40" s="7">
        <f t="shared" si="17"/>
        <v>0.009010211408945928</v>
      </c>
      <c r="H40" s="20">
        <f t="shared" si="18"/>
        <v>1934091.045886076</v>
      </c>
      <c r="J40" s="8"/>
      <c r="N40" s="1"/>
    </row>
    <row r="41" spans="1:14" ht="12.75">
      <c r="A41" s="1" t="s">
        <v>8</v>
      </c>
      <c r="B41" s="6">
        <v>166</v>
      </c>
      <c r="C41" s="7">
        <f t="shared" si="15"/>
        <v>0.0020055575691675727</v>
      </c>
      <c r="D41" s="6">
        <v>1547</v>
      </c>
      <c r="E41" s="7">
        <f t="shared" si="16"/>
        <v>0.0039449894553772475</v>
      </c>
      <c r="F41" s="20">
        <v>696818000</v>
      </c>
      <c r="G41" s="7">
        <f t="shared" si="17"/>
        <v>0.0051364178810047985</v>
      </c>
      <c r="H41" s="20">
        <f t="shared" si="18"/>
        <v>450431.80349062703</v>
      </c>
      <c r="J41" s="8"/>
      <c r="N41" s="1"/>
    </row>
    <row r="42" spans="1:14" ht="12.75">
      <c r="A42" s="1" t="s">
        <v>9</v>
      </c>
      <c r="B42" s="6">
        <v>4313</v>
      </c>
      <c r="C42" s="7">
        <f t="shared" si="15"/>
        <v>0.05210825178204664</v>
      </c>
      <c r="D42" s="6">
        <v>17562</v>
      </c>
      <c r="E42" s="7">
        <f t="shared" si="16"/>
        <v>0.04478468313854895</v>
      </c>
      <c r="F42" s="20">
        <v>77157229340</v>
      </c>
      <c r="G42" s="7">
        <f t="shared" si="17"/>
        <v>0.5687450272966027</v>
      </c>
      <c r="H42" s="20">
        <f t="shared" si="18"/>
        <v>4393419.27684774</v>
      </c>
      <c r="J42" s="8"/>
      <c r="N42" s="1"/>
    </row>
    <row r="43" spans="1:14" ht="12.75">
      <c r="A43" s="1" t="s">
        <v>10</v>
      </c>
      <c r="B43" s="6">
        <v>597</v>
      </c>
      <c r="C43" s="7">
        <f t="shared" si="15"/>
        <v>0.007212758245741211</v>
      </c>
      <c r="D43" s="6">
        <v>771</v>
      </c>
      <c r="E43" s="7">
        <f t="shared" si="16"/>
        <v>0.001966119502324407</v>
      </c>
      <c r="F43" s="20">
        <v>6395332200</v>
      </c>
      <c r="G43" s="7">
        <f t="shared" si="17"/>
        <v>0.04714157594529096</v>
      </c>
      <c r="H43" s="20">
        <f t="shared" si="18"/>
        <v>8294853.696498054</v>
      </c>
      <c r="J43" s="8"/>
      <c r="N43" s="1"/>
    </row>
    <row r="44" spans="1:14" ht="12.75">
      <c r="A44" s="1" t="s">
        <v>11</v>
      </c>
      <c r="B44" s="6">
        <v>565</v>
      </c>
      <c r="C44" s="7">
        <f t="shared" si="15"/>
        <v>0.006826144738431799</v>
      </c>
      <c r="D44" s="6">
        <v>2034</v>
      </c>
      <c r="E44" s="7">
        <f t="shared" si="16"/>
        <v>0.005186883356326646</v>
      </c>
      <c r="F44" s="20">
        <v>3154214523</v>
      </c>
      <c r="G44" s="7">
        <f t="shared" si="17"/>
        <v>0.023250495648020317</v>
      </c>
      <c r="H44" s="20">
        <f t="shared" si="18"/>
        <v>1550744.6032448378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82770</v>
      </c>
      <c r="C46" s="11">
        <f t="shared" si="19"/>
        <v>0.9999999999999999</v>
      </c>
      <c r="D46" s="10">
        <f t="shared" si="19"/>
        <v>392143</v>
      </c>
      <c r="E46" s="11">
        <f t="shared" si="19"/>
        <v>1</v>
      </c>
      <c r="F46" s="10">
        <f t="shared" si="19"/>
        <v>135662248700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59581</v>
      </c>
      <c r="C49" s="7">
        <f aca="true" t="shared" si="20" ref="C49:C55">B49/B$57</f>
        <v>0.9274895312816201</v>
      </c>
      <c r="D49" s="6">
        <v>101042</v>
      </c>
      <c r="E49" s="7">
        <f aca="true" t="shared" si="21" ref="E49:E55">D49/D$57</f>
        <v>0.8555848158716987</v>
      </c>
      <c r="F49" s="20">
        <v>26782429504</v>
      </c>
      <c r="G49" s="7">
        <f aca="true" t="shared" si="22" ref="G49:G55">F49/F$57</f>
        <v>0.2880901575218567</v>
      </c>
      <c r="H49" s="20">
        <f aca="true" t="shared" si="23" ref="H49:H55">IF(D49=0,"-",+F49/D49)</f>
        <v>265062.3454009224</v>
      </c>
      <c r="J49" s="8"/>
      <c r="N49" s="1"/>
    </row>
    <row r="50" spans="1:14" ht="12.75">
      <c r="A50" s="1" t="s">
        <v>6</v>
      </c>
      <c r="B50" s="6">
        <v>354</v>
      </c>
      <c r="C50" s="7">
        <f t="shared" si="20"/>
        <v>0.005510671087657031</v>
      </c>
      <c r="D50" s="6">
        <v>465</v>
      </c>
      <c r="E50" s="7">
        <f t="shared" si="21"/>
        <v>0.003937441255916746</v>
      </c>
      <c r="F50" s="20">
        <v>809639320</v>
      </c>
      <c r="G50" s="7">
        <f t="shared" si="22"/>
        <v>0.008709035123189731</v>
      </c>
      <c r="H50" s="20">
        <f t="shared" si="23"/>
        <v>1741159.8279569892</v>
      </c>
      <c r="J50" s="8"/>
      <c r="N50" s="1"/>
    </row>
    <row r="51" spans="1:14" ht="12.75">
      <c r="A51" s="1" t="s">
        <v>7</v>
      </c>
      <c r="B51" s="6">
        <v>71</v>
      </c>
      <c r="C51" s="7">
        <f t="shared" si="20"/>
        <v>0.0011052475910272577</v>
      </c>
      <c r="D51" s="6">
        <v>153</v>
      </c>
      <c r="E51" s="7">
        <f t="shared" si="21"/>
        <v>0.0012955451874306714</v>
      </c>
      <c r="F51" s="20">
        <v>574154814</v>
      </c>
      <c r="G51" s="7">
        <f t="shared" si="22"/>
        <v>0.006176002471414638</v>
      </c>
      <c r="H51" s="20">
        <f t="shared" si="23"/>
        <v>3752645.843137255</v>
      </c>
      <c r="J51" s="8"/>
      <c r="N51" s="1"/>
    </row>
    <row r="52" spans="1:14" ht="12.75">
      <c r="A52" s="1" t="s">
        <v>8</v>
      </c>
      <c r="B52" s="6">
        <v>115</v>
      </c>
      <c r="C52" s="7">
        <f t="shared" si="20"/>
        <v>0.0017901897601145722</v>
      </c>
      <c r="D52" s="6">
        <v>205</v>
      </c>
      <c r="E52" s="7">
        <f t="shared" si="21"/>
        <v>0.0017358611988450173</v>
      </c>
      <c r="F52" s="20">
        <v>164307000</v>
      </c>
      <c r="G52" s="7">
        <f t="shared" si="22"/>
        <v>0.001767398641145461</v>
      </c>
      <c r="H52" s="20">
        <f t="shared" si="23"/>
        <v>801497.5609756098</v>
      </c>
      <c r="J52" s="8"/>
      <c r="N52" s="1"/>
    </row>
    <row r="53" spans="1:14" ht="12.75">
      <c r="A53" s="1" t="s">
        <v>9</v>
      </c>
      <c r="B53" s="6">
        <v>3763</v>
      </c>
      <c r="C53" s="7">
        <f t="shared" si="20"/>
        <v>0.058578122324444655</v>
      </c>
      <c r="D53" s="6">
        <v>15613</v>
      </c>
      <c r="E53" s="7">
        <f t="shared" si="21"/>
        <v>0.13220488242715733</v>
      </c>
      <c r="F53" s="20">
        <v>62292222400</v>
      </c>
      <c r="G53" s="7">
        <f t="shared" si="22"/>
        <v>0.6700578138709298</v>
      </c>
      <c r="H53" s="20">
        <f t="shared" si="23"/>
        <v>3989766.3741753665</v>
      </c>
      <c r="J53" s="8"/>
      <c r="N53" s="1"/>
    </row>
    <row r="54" spans="1:14" ht="12.75">
      <c r="A54" s="1" t="s">
        <v>10</v>
      </c>
      <c r="B54" s="6">
        <v>85</v>
      </c>
      <c r="C54" s="7">
        <f t="shared" si="20"/>
        <v>0.0013231837357368576</v>
      </c>
      <c r="D54" s="6">
        <v>100</v>
      </c>
      <c r="E54" s="7">
        <f t="shared" si="21"/>
        <v>0.0008467615604122035</v>
      </c>
      <c r="F54" s="20">
        <v>641379000</v>
      </c>
      <c r="G54" s="7">
        <f t="shared" si="22"/>
        <v>0.006899111864127729</v>
      </c>
      <c r="H54" s="20">
        <f t="shared" si="23"/>
        <v>6413790</v>
      </c>
      <c r="J54" s="8"/>
      <c r="N54" s="1"/>
    </row>
    <row r="55" spans="1:14" ht="12.75">
      <c r="A55" s="1" t="s">
        <v>11</v>
      </c>
      <c r="B55" s="6">
        <v>270</v>
      </c>
      <c r="C55" s="7">
        <f t="shared" si="20"/>
        <v>0.00420305421939943</v>
      </c>
      <c r="D55" s="6">
        <v>519</v>
      </c>
      <c r="E55" s="7">
        <f t="shared" si="21"/>
        <v>0.004394692498539336</v>
      </c>
      <c r="F55" s="20">
        <v>1701312302</v>
      </c>
      <c r="G55" s="7">
        <f t="shared" si="22"/>
        <v>0.018300480507336</v>
      </c>
      <c r="H55" s="20">
        <f t="shared" si="23"/>
        <v>3278058.3853564546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64239</v>
      </c>
      <c r="C57" s="11">
        <f t="shared" si="24"/>
        <v>1</v>
      </c>
      <c r="D57" s="10">
        <f t="shared" si="24"/>
        <v>118097</v>
      </c>
      <c r="E57" s="11">
        <f t="shared" si="24"/>
        <v>1</v>
      </c>
      <c r="F57" s="10">
        <f t="shared" si="24"/>
        <v>92965444340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Lluff</cp:lastModifiedBy>
  <cp:lastPrinted>2001-02-08T21:22:29Z</cp:lastPrinted>
  <dcterms:created xsi:type="dcterms:W3CDTF">2000-09-06T18:30:25Z</dcterms:created>
  <dcterms:modified xsi:type="dcterms:W3CDTF">2002-03-05T16:33:35Z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