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460" windowHeight="6090" activeTab="0"/>
  </bookViews>
  <sheets>
    <sheet name="New Issue Chart" sheetId="1" r:id="rId1"/>
    <sheet name="Average Size Chart" sheetId="2" r:id="rId2"/>
    <sheet name="Trades by Sec Type Chart" sheetId="3" r:id="rId3"/>
    <sheet name="New Issue Data" sheetId="4" r:id="rId4"/>
    <sheet name="Trades by Sec Type Data" sheetId="5" r:id="rId5"/>
    <sheet name="Definitions" sheetId="6" r:id="rId6"/>
  </sheets>
  <definedNames>
    <definedName name="_xlnm.Print_Area" localSheetId="4">'Trades by Sec Type Data'!$A$1:$H$57</definedName>
  </definedNames>
  <calcPr fullCalcOnLoad="1"/>
</workbook>
</file>

<file path=xl/sharedStrings.xml><?xml version="1.0" encoding="utf-8"?>
<sst xmlns="http://schemas.openxmlformats.org/spreadsheetml/2006/main" count="117" uniqueCount="50">
  <si>
    <t>Security Type</t>
  </si>
  <si>
    <t>CUSIPs</t>
  </si>
  <si>
    <t>% of Total</t>
  </si>
  <si>
    <t>Trades</t>
  </si>
  <si>
    <t>Par Value</t>
  </si>
  <si>
    <t>Bond</t>
  </si>
  <si>
    <t>Long Note</t>
  </si>
  <si>
    <t>Short Note</t>
  </si>
  <si>
    <t>Long Variable</t>
  </si>
  <si>
    <t>Short Variable</t>
  </si>
  <si>
    <t>CP</t>
  </si>
  <si>
    <t>Other</t>
  </si>
  <si>
    <t>Total</t>
  </si>
  <si>
    <t>Customer CUSIPs</t>
  </si>
  <si>
    <t>Customer Trades</t>
  </si>
  <si>
    <t>Customer Par</t>
  </si>
  <si>
    <t>Customer Average Size</t>
  </si>
  <si>
    <t>Inter-Dealer CUSIPs</t>
  </si>
  <si>
    <t>Inter-Dealer Trades</t>
  </si>
  <si>
    <t>Inter-Dealer Par</t>
  </si>
  <si>
    <t>Inter-Dealer Average Size</t>
  </si>
  <si>
    <t>Customer Buy Side CUSIPs</t>
  </si>
  <si>
    <t>Purchases From Customers</t>
  </si>
  <si>
    <t>Par Value of Purchases From Customers</t>
  </si>
  <si>
    <t>Average Size of Purchases From Customers</t>
  </si>
  <si>
    <t>Customer Sell Side CUSIPs</t>
  </si>
  <si>
    <t>Sales to Customers</t>
  </si>
  <si>
    <t>Par Value of Sales to Customers</t>
  </si>
  <si>
    <t>Average Size of Sales to Customers</t>
  </si>
  <si>
    <t>Average Size All Trades</t>
  </si>
  <si>
    <t>New Issue Trades</t>
  </si>
  <si>
    <t>Trade Type</t>
  </si>
  <si>
    <t>Other Bond Trades</t>
  </si>
  <si>
    <t>Types of Municipal Securities Issues</t>
  </si>
  <si>
    <t>Bonds</t>
  </si>
  <si>
    <t>Nine months or less in maturity</t>
  </si>
  <si>
    <t>Variable interest rate with interest reset period longer than nine months</t>
  </si>
  <si>
    <t>Variable interest rate with interest reset period nine months or less</t>
  </si>
  <si>
    <t>Municipal commercial paper</t>
  </si>
  <si>
    <t xml:space="preserve">Other </t>
  </si>
  <si>
    <t>Includes issues that could not be categorized based on available data, CMOs, trusts, forwards,</t>
  </si>
  <si>
    <t>options, etc.</t>
  </si>
  <si>
    <t>Click here for common definitions</t>
  </si>
  <si>
    <t>Two years or more in maturity (maturity date less dated date) with fixed or zero interest rate</t>
  </si>
  <si>
    <t>Over nine months in maturity, but under two years in maturity</t>
  </si>
  <si>
    <t>New Issue Component of Bond Trades</t>
  </si>
  <si>
    <t>Average Size of Trade by Trade Type</t>
  </si>
  <si>
    <t>Market Share by Security Type</t>
  </si>
  <si>
    <t>CUSIPs, Trades and Par Value by Security Type</t>
  </si>
  <si>
    <t>January 2008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</si>
</sst>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"/>
    <numFmt numFmtId="167" formatCode="_(* #,##0.0_);_(* \(#,##0.0\);_(* &quot;-&quot;??_);_(@_)"/>
    <numFmt numFmtId="168" formatCode="_(* #,##0_);_(* \(#,##0\);_(* &quot;-&quot;??_);_(@_)"/>
  </numFmts>
  <fonts count="16">
    <font>
      <sz val="10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5.5"/>
      <name val="Times New Roman"/>
      <family val="0"/>
    </font>
    <font>
      <sz val="16"/>
      <name val="Times New Roman"/>
      <family val="0"/>
    </font>
    <font>
      <b/>
      <sz val="18"/>
      <name val="Times New Roman"/>
      <family val="0"/>
    </font>
    <font>
      <sz val="14.75"/>
      <name val="Times New Roman"/>
      <family val="0"/>
    </font>
    <font>
      <sz val="5"/>
      <name val="Times New Roman"/>
      <family val="1"/>
    </font>
    <font>
      <b/>
      <sz val="5"/>
      <name val="Times New Roman"/>
      <family val="1"/>
    </font>
    <font>
      <b/>
      <sz val="8"/>
      <name val="Times New Roman"/>
      <family val="1"/>
    </font>
    <font>
      <sz val="8.75"/>
      <name val="Times New Roman"/>
      <family val="0"/>
    </font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64" fontId="1" fillId="0" borderId="1" xfId="22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164" fontId="0" fillId="0" borderId="0" xfId="22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9" fontId="1" fillId="0" borderId="0" xfId="22" applyFont="1" applyAlignment="1">
      <alignment horizontal="center"/>
    </xf>
    <xf numFmtId="9" fontId="1" fillId="0" borderId="0" xfId="22" applyNumberFormat="1" applyFont="1" applyAlignment="1">
      <alignment horizontal="center"/>
    </xf>
    <xf numFmtId="5" fontId="1" fillId="0" borderId="1" xfId="0" applyNumberFormat="1" applyFont="1" applyBorder="1" applyAlignment="1">
      <alignment horizontal="center"/>
    </xf>
    <xf numFmtId="5" fontId="0" fillId="0" borderId="0" xfId="0" applyNumberFormat="1" applyFont="1" applyAlignment="1">
      <alignment horizontal="center"/>
    </xf>
    <xf numFmtId="5" fontId="1" fillId="0" borderId="0" xfId="0" applyNumberFormat="1" applyFont="1" applyAlignment="1">
      <alignment horizontal="center"/>
    </xf>
    <xf numFmtId="5" fontId="0" fillId="0" borderId="0" xfId="0" applyNumberFormat="1" applyFont="1" applyAlignment="1">
      <alignment/>
    </xf>
    <xf numFmtId="5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37" fontId="1" fillId="0" borderId="1" xfId="0" applyNumberFormat="1" applyFont="1" applyBorder="1" applyAlignment="1">
      <alignment horizontal="center" wrapText="1"/>
    </xf>
    <xf numFmtId="165" fontId="0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/>
    </xf>
    <xf numFmtId="7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164" fontId="1" fillId="0" borderId="0" xfId="22" applyNumberFormat="1" applyFont="1" applyAlignment="1">
      <alignment horizontal="center"/>
    </xf>
    <xf numFmtId="0" fontId="11" fillId="0" borderId="0" xfId="21">
      <alignment/>
      <protection/>
    </xf>
    <xf numFmtId="0" fontId="2" fillId="0" borderId="0" xfId="21" applyFont="1">
      <alignment/>
      <protection/>
    </xf>
    <xf numFmtId="0" fontId="11" fillId="0" borderId="2" xfId="21" applyBorder="1">
      <alignment/>
      <protection/>
    </xf>
    <xf numFmtId="0" fontId="11" fillId="0" borderId="3" xfId="21" applyBorder="1">
      <alignment/>
      <protection/>
    </xf>
    <xf numFmtId="0" fontId="11" fillId="0" borderId="4" xfId="21" applyBorder="1">
      <alignment/>
      <protection/>
    </xf>
    <xf numFmtId="0" fontId="11" fillId="0" borderId="5" xfId="21" applyBorder="1">
      <alignment/>
      <protection/>
    </xf>
    <xf numFmtId="0" fontId="11" fillId="0" borderId="6" xfId="21" applyBorder="1">
      <alignment/>
      <protection/>
    </xf>
    <xf numFmtId="0" fontId="11" fillId="0" borderId="7" xfId="21" applyBorder="1">
      <alignment/>
      <protection/>
    </xf>
    <xf numFmtId="0" fontId="11" fillId="0" borderId="8" xfId="21" applyBorder="1">
      <alignment/>
      <protection/>
    </xf>
    <xf numFmtId="0" fontId="11" fillId="0" borderId="9" xfId="21" applyBorder="1">
      <alignment/>
      <protection/>
    </xf>
    <xf numFmtId="0" fontId="11" fillId="0" borderId="10" xfId="21" applyBorder="1">
      <alignment/>
      <protection/>
    </xf>
    <xf numFmtId="0" fontId="11" fillId="0" borderId="1" xfId="21" applyBorder="1">
      <alignment/>
      <protection/>
    </xf>
    <xf numFmtId="0" fontId="11" fillId="0" borderId="11" xfId="21" applyBorder="1">
      <alignment/>
      <protection/>
    </xf>
    <xf numFmtId="0" fontId="11" fillId="0" borderId="12" xfId="21" applyBorder="1">
      <alignment/>
      <protection/>
    </xf>
    <xf numFmtId="0" fontId="11" fillId="0" borderId="13" xfId="21" applyBorder="1">
      <alignment/>
      <protection/>
    </xf>
    <xf numFmtId="0" fontId="11" fillId="0" borderId="14" xfId="21" applyBorder="1">
      <alignment/>
      <protection/>
    </xf>
    <xf numFmtId="0" fontId="11" fillId="0" borderId="15" xfId="21" applyBorder="1">
      <alignment/>
      <protection/>
    </xf>
    <xf numFmtId="0" fontId="11" fillId="0" borderId="16" xfId="21" applyBorder="1">
      <alignment/>
      <protection/>
    </xf>
    <xf numFmtId="0" fontId="11" fillId="0" borderId="17" xfId="21" applyBorder="1">
      <alignment/>
      <protection/>
    </xf>
    <xf numFmtId="0" fontId="11" fillId="0" borderId="18" xfId="21" applyBorder="1">
      <alignment/>
      <protection/>
    </xf>
    <xf numFmtId="0" fontId="11" fillId="0" borderId="19" xfId="21" applyBorder="1">
      <alignment/>
      <protection/>
    </xf>
    <xf numFmtId="0" fontId="12" fillId="0" borderId="0" xfId="20" applyAlignment="1">
      <alignment/>
    </xf>
    <xf numFmtId="0" fontId="11" fillId="0" borderId="20" xfId="21" applyFont="1" applyBorder="1">
      <alignment/>
      <protection/>
    </xf>
    <xf numFmtId="0" fontId="11" fillId="0" borderId="6" xfId="21" applyFont="1" applyBorder="1">
      <alignment/>
      <protection/>
    </xf>
    <xf numFmtId="44" fontId="0" fillId="0" borderId="0" xfId="17" applyFont="1" applyAlignment="1">
      <alignment/>
    </xf>
    <xf numFmtId="0" fontId="2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efinition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Times New Roman"/>
                <a:ea typeface="Times New Roman"/>
                <a:cs typeface="Times New Roman"/>
              </a:rPr>
              <a:t>Total Trades: </a:t>
            </a:r>
          </a:p>
        </c:rich>
      </c:tx>
      <c:layout>
        <c:manualLayout>
          <c:xMode val="factor"/>
          <c:yMode val="factor"/>
          <c:x val="-0.1695"/>
          <c:y val="-0.007"/>
        </c:manualLayout>
      </c:layout>
      <c:spPr>
        <a:noFill/>
        <a:ln>
          <a:noFill/>
        </a:ln>
      </c:spPr>
    </c:title>
    <c:view3D>
      <c:rotX val="35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13375"/>
          <c:y val="0.297"/>
          <c:w val="0.73225"/>
          <c:h val="0.402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Data'!$B$6:$B$7</c:f>
              <c:numCache>
                <c:ptCount val="2"/>
                <c:pt idx="0">
                  <c:v>550892</c:v>
                </c:pt>
                <c:pt idx="1">
                  <c:v>74227</c:v>
                </c:pt>
              </c:numCache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Trades:</a:t>
            </a:r>
          </a:p>
        </c:rich>
      </c:tx>
      <c:layout>
        <c:manualLayout>
          <c:xMode val="factor"/>
          <c:yMode val="factor"/>
          <c:x val="-0.1745"/>
          <c:y val="-0.02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825"/>
          <c:y val="0.17625"/>
          <c:w val="0.58275"/>
          <c:h val="0.6085"/>
        </c:manualLayout>
      </c:layout>
      <c:pie3DChart>
        <c:varyColors val="1"/>
        <c:ser>
          <c:idx val="0"/>
          <c:order val="0"/>
          <c:tx>
            <c:strRef>
              <c:f>'Trades by Sec Type Data'!$D$4</c:f>
              <c:strCache>
                <c:ptCount val="1"/>
                <c:pt idx="0">
                  <c:v>Trades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Data'!$D$5:$D$11</c:f>
              <c:numCache>
                <c:ptCount val="7"/>
                <c:pt idx="0">
                  <c:v>625119</c:v>
                </c:pt>
                <c:pt idx="1">
                  <c:v>3636</c:v>
                </c:pt>
                <c:pt idx="2">
                  <c:v>493</c:v>
                </c:pt>
                <c:pt idx="3">
                  <c:v>3691</c:v>
                </c:pt>
                <c:pt idx="4">
                  <c:v>260435</c:v>
                </c:pt>
                <c:pt idx="5">
                  <c:v>1468</c:v>
                </c:pt>
                <c:pt idx="6">
                  <c:v>4064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Par Value: </a:t>
            </a:r>
          </a:p>
        </c:rich>
      </c:tx>
      <c:layout>
        <c:manualLayout>
          <c:xMode val="factor"/>
          <c:yMode val="factor"/>
          <c:x val="-0.19525"/>
          <c:y val="-0.0195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95"/>
          <c:y val="0.173"/>
          <c:w val="0.559"/>
          <c:h val="0.614"/>
        </c:manualLayout>
      </c:layout>
      <c:pie3DChart>
        <c:varyColors val="1"/>
        <c:ser>
          <c:idx val="0"/>
          <c:order val="0"/>
          <c:tx>
            <c:strRef>
              <c:f>'Trades by Sec Type Data'!$F$4</c:f>
              <c:strCache>
                <c:ptCount val="1"/>
                <c:pt idx="0">
                  <c:v>Par Value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Data'!$F$5:$F$11</c:f>
              <c:numCache>
                <c:ptCount val="7"/>
                <c:pt idx="0">
                  <c:v>160275096521</c:v>
                </c:pt>
                <c:pt idx="1">
                  <c:v>3433504247</c:v>
                </c:pt>
                <c:pt idx="2">
                  <c:v>665898633</c:v>
                </c:pt>
                <c:pt idx="3">
                  <c:v>1977826000</c:v>
                </c:pt>
                <c:pt idx="4">
                  <c:v>382126252829</c:v>
                </c:pt>
                <c:pt idx="5">
                  <c:v>12914015000</c:v>
                </c:pt>
                <c:pt idx="6">
                  <c:v>8301464583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Times New Roman"/>
                <a:ea typeface="Times New Roman"/>
                <a:cs typeface="Times New Roman"/>
              </a:rPr>
              <a:t>Total Par:</a:t>
            </a:r>
          </a:p>
        </c:rich>
      </c:tx>
      <c:layout>
        <c:manualLayout>
          <c:xMode val="factor"/>
          <c:yMode val="factor"/>
          <c:x val="-0.16925"/>
          <c:y val="-0.0035"/>
        </c:manualLayout>
      </c:layout>
      <c:spPr>
        <a:noFill/>
        <a:ln>
          <a:noFill/>
        </a:ln>
      </c:spPr>
    </c:title>
    <c:view3D>
      <c:rotX val="35"/>
      <c:hPercent val="100"/>
      <c:rotY val="95"/>
      <c:depthPercent val="100"/>
      <c:rAngAx val="1"/>
    </c:view3D>
    <c:plotArea>
      <c:layout>
        <c:manualLayout>
          <c:xMode val="edge"/>
          <c:yMode val="edge"/>
          <c:x val="0.136"/>
          <c:y val="0.29225"/>
          <c:w val="0.729"/>
          <c:h val="0.412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Data'!$D$6:$D$7</c:f>
              <c:numCache>
                <c:ptCount val="2"/>
                <c:pt idx="0">
                  <c:v>130075662533</c:v>
                </c:pt>
                <c:pt idx="1">
                  <c:v>30199433988</c:v>
                </c:pt>
              </c:numCache>
            </c:numRef>
          </c:val>
        </c:ser>
        <c:firstSliceAng val="95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Bond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1875"/>
          <c:w val="0.89475"/>
          <c:h val="0.7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Data'!$H$5,'Trades by Sec Type Data'!$H$16,'Trades by Sec Type Data'!$H$27,'Trades by Sec Type Data'!$H$38,'Trades by Sec Type Data'!$H$49)</c:f>
              <c:numCache>
                <c:ptCount val="5"/>
                <c:pt idx="0">
                  <c:v>256391.33752293565</c:v>
                </c:pt>
                <c:pt idx="1">
                  <c:v>234709.36583061685</c:v>
                </c:pt>
                <c:pt idx="2">
                  <c:v>266050.0518536674</c:v>
                </c:pt>
                <c:pt idx="3">
                  <c:v>222374.6553539253</c:v>
                </c:pt>
                <c:pt idx="4">
                  <c:v>368924.0687739553</c:v>
                </c:pt>
              </c:numCache>
            </c:numRef>
          </c:val>
        </c:ser>
        <c:axId val="58894300"/>
        <c:axId val="60286653"/>
      </c:barChart>
      <c:catAx>
        <c:axId val="588943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0286653"/>
        <c:crosses val="autoZero"/>
        <c:auto val="1"/>
        <c:lblOffset val="100"/>
        <c:noMultiLvlLbl val="0"/>
      </c:catAx>
      <c:valAx>
        <c:axId val="602866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88943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CP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18"/>
          <c:w val="0.89475"/>
          <c:h val="0.79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Data'!$H$10,'Trades by Sec Type Data'!$H$21,'Trades by Sec Type Data'!$H$32,'Trades by Sec Type Data'!$H$43,'Trades by Sec Type Data'!$H$54)</c:f>
              <c:numCache>
                <c:ptCount val="5"/>
                <c:pt idx="0">
                  <c:v>8797012.942779291</c:v>
                </c:pt>
                <c:pt idx="1">
                  <c:v>10373894.736842105</c:v>
                </c:pt>
                <c:pt idx="2">
                  <c:v>8776336.093857832</c:v>
                </c:pt>
                <c:pt idx="3">
                  <c:v>8400937.739463601</c:v>
                </c:pt>
                <c:pt idx="4">
                  <c:v>9744029.629629629</c:v>
                </c:pt>
              </c:numCache>
            </c:numRef>
          </c:val>
        </c:ser>
        <c:axId val="5708966"/>
        <c:axId val="51380695"/>
      </c:barChart>
      <c:catAx>
        <c:axId val="57089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1380695"/>
        <c:crosses val="autoZero"/>
        <c:auto val="1"/>
        <c:lblOffset val="100"/>
        <c:noMultiLvlLbl val="0"/>
      </c:catAx>
      <c:valAx>
        <c:axId val="513806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7089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Long Note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3275"/>
          <c:w val="0.89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Data'!$H$6,'Trades by Sec Type Data'!$H$17,'Trades by Sec Type Data'!$H$28,'Trades by Sec Type Data'!$H$39,'Trades by Sec Type Data'!$H$50)</c:f>
              <c:numCache>
                <c:ptCount val="5"/>
                <c:pt idx="0">
                  <c:v>944308.0987348735</c:v>
                </c:pt>
                <c:pt idx="1">
                  <c:v>797984.9711260828</c:v>
                </c:pt>
                <c:pt idx="2">
                  <c:v>1002848.6184058529</c:v>
                </c:pt>
                <c:pt idx="3">
                  <c:v>1065711.184011353</c:v>
                </c:pt>
                <c:pt idx="4">
                  <c:v>727711.0124223602</c:v>
                </c:pt>
              </c:numCache>
            </c:numRef>
          </c:val>
        </c:ser>
        <c:axId val="59773072"/>
        <c:axId val="1086737"/>
      </c:barChart>
      <c:catAx>
        <c:axId val="597730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086737"/>
        <c:crosses val="autoZero"/>
        <c:auto val="1"/>
        <c:lblOffset val="100"/>
        <c:noMultiLvlLbl val="0"/>
      </c:catAx>
      <c:valAx>
        <c:axId val="10867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97730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Short Note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3275"/>
          <c:w val="0.89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Data'!$H$7,'Trades by Sec Type Data'!$H$18,'Trades by Sec Type Data'!$H$29,'Trades by Sec Type Data'!$H$40,'Trades by Sec Type Data'!$H$51)</c:f>
              <c:numCache>
                <c:ptCount val="5"/>
                <c:pt idx="0">
                  <c:v>1350707.1663286004</c:v>
                </c:pt>
                <c:pt idx="1">
                  <c:v>325238.6074766355</c:v>
                </c:pt>
                <c:pt idx="2">
                  <c:v>1634969.176165803</c:v>
                </c:pt>
                <c:pt idx="3">
                  <c:v>1697308.4652567976</c:v>
                </c:pt>
                <c:pt idx="4">
                  <c:v>1259800</c:v>
                </c:pt>
              </c:numCache>
            </c:numRef>
          </c:val>
        </c:ser>
        <c:axId val="9780634"/>
        <c:axId val="20916843"/>
      </c:barChart>
      <c:catAx>
        <c:axId val="97806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0916843"/>
        <c:crosses val="autoZero"/>
        <c:auto val="1"/>
        <c:lblOffset val="100"/>
        <c:noMultiLvlLbl val="0"/>
      </c:catAx>
      <c:valAx>
        <c:axId val="209168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97806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Long Variable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3275"/>
          <c:w val="0.8905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Data'!$H$8,'Trades by Sec Type Data'!$H$19,'Trades by Sec Type Data'!$H$30,'Trades by Sec Type Data'!$H$41,'Trades by Sec Type Data'!$H$52)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4033860"/>
        <c:axId val="16542693"/>
      </c:barChart>
      <c:catAx>
        <c:axId val="540338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6542693"/>
        <c:crosses val="autoZero"/>
        <c:auto val="1"/>
        <c:lblOffset val="100"/>
        <c:noMultiLvlLbl val="0"/>
      </c:catAx>
      <c:valAx>
        <c:axId val="165426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40338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Short Variable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3225"/>
          <c:w val="0.8895"/>
          <c:h val="0.78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Data'!$H$9,'Trades by Sec Type Data'!$H$20,'Trades by Sec Type Data'!$H$31,'Trades by Sec Type Data'!$H$42,'Trades by Sec Type Data'!$H$53)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4666510"/>
        <c:axId val="64889727"/>
      </c:barChart>
      <c:catAx>
        <c:axId val="146665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4889727"/>
        <c:crosses val="autoZero"/>
        <c:auto val="1"/>
        <c:lblOffset val="100"/>
        <c:noMultiLvlLbl val="0"/>
      </c:catAx>
      <c:valAx>
        <c:axId val="648897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46665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CUSIPs:  </a:t>
            </a:r>
          </a:p>
        </c:rich>
      </c:tx>
      <c:layout>
        <c:manualLayout>
          <c:xMode val="factor"/>
          <c:yMode val="factor"/>
          <c:x val="-0.1695"/>
          <c:y val="-0.02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815"/>
          <c:y val="0.1765"/>
          <c:w val="0.5825"/>
          <c:h val="0.607"/>
        </c:manualLayout>
      </c:layout>
      <c:pie3DChart>
        <c:varyColors val="1"/>
        <c:ser>
          <c:idx val="0"/>
          <c:order val="0"/>
          <c:tx>
            <c:strRef>
              <c:f>'Trades by Sec Type Data'!$B$4</c:f>
              <c:strCache>
                <c:ptCount val="1"/>
                <c:pt idx="0">
                  <c:v>CUSIPs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Data'!$B$5:$B$11</c:f>
              <c:numCache>
                <c:ptCount val="7"/>
                <c:pt idx="0">
                  <c:v>103959</c:v>
                </c:pt>
                <c:pt idx="1">
                  <c:v>1073</c:v>
                </c:pt>
                <c:pt idx="2">
                  <c:v>157</c:v>
                </c:pt>
                <c:pt idx="3">
                  <c:v>311</c:v>
                </c:pt>
                <c:pt idx="4">
                  <c:v>10511</c:v>
                </c:pt>
                <c:pt idx="5">
                  <c:v>755</c:v>
                </c:pt>
                <c:pt idx="6">
                  <c:v>633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0.54825</cdr:x>
      <cdr:y>0.03475</cdr:y>
    </cdr:from>
    <cdr:to>
      <cdr:x>0.66425</cdr:x>
      <cdr:y>0.1225</cdr:y>
    </cdr:to>
    <cdr:sp>
      <cdr:nvSpPr>
        <cdr:cNvPr id="1" name="TextBox 1"/>
        <cdr:cNvSpPr txBox="1">
          <a:spLocks noChangeArrowheads="1"/>
        </cdr:cNvSpPr>
      </cdr:nvSpPr>
      <cdr:spPr>
        <a:xfrm>
          <a:off x="3771900" y="95250"/>
          <a:ext cx="800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Times New Roman"/>
              <a:ea typeface="Times New Roman"/>
              <a:cs typeface="Times New Roman"/>
            </a:rPr>
            <a:t>Billion</a:t>
          </a:r>
        </a:p>
      </cdr:txBody>
    </cdr:sp>
  </cdr:relSizeAnchor>
  <cdr:relSizeAnchor xmlns:cdr="http://schemas.openxmlformats.org/drawingml/2006/chartDrawing">
    <cdr:from>
      <cdr:x>0.4265</cdr:x>
      <cdr:y>0.03475</cdr:y>
    </cdr:from>
    <cdr:to>
      <cdr:x>0.664</cdr:x>
      <cdr:y>0.2105</cdr:y>
    </cdr:to>
    <cdr:sp textlink="'New Issue Data'!$G$9">
      <cdr:nvSpPr>
        <cdr:cNvPr id="2" name="Text 2"/>
        <cdr:cNvSpPr txBox="1">
          <a:spLocks noChangeArrowheads="1"/>
        </cdr:cNvSpPr>
      </cdr:nvSpPr>
      <cdr:spPr>
        <a:xfrm>
          <a:off x="2933700" y="95250"/>
          <a:ext cx="1638300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d1c5c416-4eea-49d2-9936-7ea4c4484fbb}" type="TxLink">
            <a:rPr lang="en-US" cap="none" sz="1600" b="1" i="0" u="none" baseline="0">
              <a:latin typeface="Times New Roman"/>
              <a:ea typeface="Times New Roman"/>
              <a:cs typeface="Times New Roman"/>
            </a:rPr>
            <a:t> $160.28 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12</xdr:col>
      <xdr:colOff>495300</xdr:colOff>
      <xdr:row>20</xdr:row>
      <xdr:rowOff>76200</xdr:rowOff>
    </xdr:to>
    <xdr:graphicFrame>
      <xdr:nvGraphicFramePr>
        <xdr:cNvPr id="1" name="Chart 1"/>
        <xdr:cNvGraphicFramePr/>
      </xdr:nvGraphicFramePr>
      <xdr:xfrm>
        <a:off x="9525" y="581025"/>
        <a:ext cx="68865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12</xdr:col>
      <xdr:colOff>495300</xdr:colOff>
      <xdr:row>38</xdr:row>
      <xdr:rowOff>66675</xdr:rowOff>
    </xdr:to>
    <xdr:graphicFrame>
      <xdr:nvGraphicFramePr>
        <xdr:cNvPr id="2" name="Chart 2"/>
        <xdr:cNvGraphicFramePr/>
      </xdr:nvGraphicFramePr>
      <xdr:xfrm>
        <a:off x="0" y="3476625"/>
        <a:ext cx="689610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38</xdr:row>
      <xdr:rowOff>133350</xdr:rowOff>
    </xdr:from>
    <xdr:to>
      <xdr:col>12</xdr:col>
      <xdr:colOff>514350</xdr:colOff>
      <xdr:row>40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050" y="6362700"/>
          <a:ext cx="68961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  <xdr:oneCellAnchor>
    <xdr:from>
      <xdr:col>5</xdr:col>
      <xdr:colOff>447675</xdr:colOff>
      <xdr:row>4</xdr:row>
      <xdr:rowOff>9525</xdr:rowOff>
    </xdr:from>
    <xdr:ext cx="1390650" cy="257175"/>
    <xdr:sp textlink="'New Issue Data'!B9">
      <xdr:nvSpPr>
        <xdr:cNvPr id="4" name="TextBox 4"/>
        <xdr:cNvSpPr txBox="1">
          <a:spLocks noChangeArrowheads="1"/>
        </xdr:cNvSpPr>
      </xdr:nvSpPr>
      <xdr:spPr>
        <a:xfrm>
          <a:off x="3114675" y="733425"/>
          <a:ext cx="13906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fld id="{5fa21bc7-ec23-4a8d-adaa-69cc51d10933}" type="TxLink">
            <a:rPr lang="en-US" cap="none" sz="1600" b="1" i="0" u="none" baseline="0">
              <a:latin typeface="Times New Roman"/>
              <a:ea typeface="Times New Roman"/>
              <a:cs typeface="Times New Roman"/>
            </a:rPr>
            <a:t>625,119</a:t>
          </a:fld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5</xdr:col>
      <xdr:colOff>523875</xdr:colOff>
      <xdr:row>20</xdr:row>
      <xdr:rowOff>133350</xdr:rowOff>
    </xdr:to>
    <xdr:graphicFrame>
      <xdr:nvGraphicFramePr>
        <xdr:cNvPr id="1" name="Chart 2"/>
        <xdr:cNvGraphicFramePr/>
      </xdr:nvGraphicFramePr>
      <xdr:xfrm>
        <a:off x="0" y="571500"/>
        <a:ext cx="31908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11</xdr:col>
      <xdr:colOff>523875</xdr:colOff>
      <xdr:row>20</xdr:row>
      <xdr:rowOff>133350</xdr:rowOff>
    </xdr:to>
    <xdr:graphicFrame>
      <xdr:nvGraphicFramePr>
        <xdr:cNvPr id="2" name="Chart 3"/>
        <xdr:cNvGraphicFramePr/>
      </xdr:nvGraphicFramePr>
      <xdr:xfrm>
        <a:off x="3200400" y="561975"/>
        <a:ext cx="3190875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6</xdr:col>
      <xdr:colOff>0</xdr:colOff>
      <xdr:row>38</xdr:row>
      <xdr:rowOff>133350</xdr:rowOff>
    </xdr:to>
    <xdr:graphicFrame>
      <xdr:nvGraphicFramePr>
        <xdr:cNvPr id="3" name="Chart 4"/>
        <xdr:cNvGraphicFramePr/>
      </xdr:nvGraphicFramePr>
      <xdr:xfrm>
        <a:off x="0" y="3476625"/>
        <a:ext cx="3200400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21</xdr:row>
      <xdr:rowOff>0</xdr:rowOff>
    </xdr:from>
    <xdr:to>
      <xdr:col>12</xdr:col>
      <xdr:colOff>0</xdr:colOff>
      <xdr:row>38</xdr:row>
      <xdr:rowOff>142875</xdr:rowOff>
    </xdr:to>
    <xdr:graphicFrame>
      <xdr:nvGraphicFramePr>
        <xdr:cNvPr id="4" name="Chart 5"/>
        <xdr:cNvGraphicFramePr/>
      </xdr:nvGraphicFramePr>
      <xdr:xfrm>
        <a:off x="3200400" y="3476625"/>
        <a:ext cx="3200400" cy="2895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6</xdr:col>
      <xdr:colOff>9525</xdr:colOff>
      <xdr:row>56</xdr:row>
      <xdr:rowOff>142875</xdr:rowOff>
    </xdr:to>
    <xdr:graphicFrame>
      <xdr:nvGraphicFramePr>
        <xdr:cNvPr id="5" name="Chart 6"/>
        <xdr:cNvGraphicFramePr/>
      </xdr:nvGraphicFramePr>
      <xdr:xfrm>
        <a:off x="0" y="6391275"/>
        <a:ext cx="3209925" cy="2895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39</xdr:row>
      <xdr:rowOff>0</xdr:rowOff>
    </xdr:from>
    <xdr:to>
      <xdr:col>11</xdr:col>
      <xdr:colOff>523875</xdr:colOff>
      <xdr:row>56</xdr:row>
      <xdr:rowOff>152400</xdr:rowOff>
    </xdr:to>
    <xdr:graphicFrame>
      <xdr:nvGraphicFramePr>
        <xdr:cNvPr id="6" name="Chart 7"/>
        <xdr:cNvGraphicFramePr/>
      </xdr:nvGraphicFramePr>
      <xdr:xfrm>
        <a:off x="3200400" y="6391275"/>
        <a:ext cx="3190875" cy="2905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0.45125</cdr:x>
      <cdr:y>0.628</cdr:y>
    </cdr:from>
    <cdr:to>
      <cdr:x>0.65775</cdr:x>
      <cdr:y>0.715</cdr:y>
    </cdr:to>
    <cdr:sp>
      <cdr:nvSpPr>
        <cdr:cNvPr id="1" name="TextBox 1"/>
        <cdr:cNvSpPr txBox="1">
          <a:spLocks noChangeArrowheads="1"/>
        </cdr:cNvSpPr>
      </cdr:nvSpPr>
      <cdr:spPr>
        <a:xfrm>
          <a:off x="2724150" y="1847850"/>
          <a:ext cx="12477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0.4355</cdr:x>
      <cdr:y>0.01325</cdr:y>
    </cdr:from>
    <cdr:to>
      <cdr:x>0.617</cdr:x>
      <cdr:y>0.11</cdr:y>
    </cdr:to>
    <cdr:sp textlink="'Trades by Sec Type Data'!$D$13">
      <cdr:nvSpPr>
        <cdr:cNvPr id="2" name="Text 2"/>
        <cdr:cNvSpPr txBox="1">
          <a:spLocks noChangeArrowheads="1"/>
        </cdr:cNvSpPr>
      </cdr:nvSpPr>
      <cdr:spPr>
        <a:xfrm>
          <a:off x="2628900" y="38100"/>
          <a:ext cx="10953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365163e1-0464-4479-aec7-80168d4f03da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898,906</a:t>
          </a:fld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0.424</cdr:x>
      <cdr:y>0.013</cdr:y>
    </cdr:from>
    <cdr:to>
      <cdr:x>0.6465</cdr:x>
      <cdr:y>0.114</cdr:y>
    </cdr:to>
    <cdr:sp>
      <cdr:nvSpPr>
        <cdr:cNvPr id="1" name="TextBox 1"/>
        <cdr:cNvSpPr txBox="1">
          <a:spLocks noChangeArrowheads="1"/>
        </cdr:cNvSpPr>
      </cdr:nvSpPr>
      <cdr:spPr>
        <a:xfrm>
          <a:off x="2552700" y="38100"/>
          <a:ext cx="134302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0.41125</cdr:x>
      <cdr:y>0.013</cdr:y>
    </cdr:from>
    <cdr:to>
      <cdr:x>0.68575</cdr:x>
      <cdr:y>0.095</cdr:y>
    </cdr:to>
    <cdr:sp textlink="'Trades by Sec Type Data'!$F$13">
      <cdr:nvSpPr>
        <cdr:cNvPr id="2" name="Text 2"/>
        <cdr:cNvSpPr txBox="1">
          <a:spLocks noChangeArrowheads="1"/>
        </cdr:cNvSpPr>
      </cdr:nvSpPr>
      <cdr:spPr>
        <a:xfrm>
          <a:off x="2476500" y="38100"/>
          <a:ext cx="16573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dfbb3032-d509-44db-a178-4fb1d3f1d24f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$569,694,057,813 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552450</xdr:colOff>
      <xdr:row>21</xdr:row>
      <xdr:rowOff>28575</xdr:rowOff>
    </xdr:to>
    <xdr:graphicFrame>
      <xdr:nvGraphicFramePr>
        <xdr:cNvPr id="1" name="Chart 2"/>
        <xdr:cNvGraphicFramePr/>
      </xdr:nvGraphicFramePr>
      <xdr:xfrm>
        <a:off x="0" y="561975"/>
        <a:ext cx="60388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9</xdr:col>
      <xdr:colOff>552450</xdr:colOff>
      <xdr:row>40</xdr:row>
      <xdr:rowOff>38100</xdr:rowOff>
    </xdr:to>
    <xdr:graphicFrame>
      <xdr:nvGraphicFramePr>
        <xdr:cNvPr id="2" name="Chart 3"/>
        <xdr:cNvGraphicFramePr/>
      </xdr:nvGraphicFramePr>
      <xdr:xfrm>
        <a:off x="0" y="3638550"/>
        <a:ext cx="6038850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9</xdr:col>
      <xdr:colOff>552450</xdr:colOff>
      <xdr:row>59</xdr:row>
      <xdr:rowOff>104775</xdr:rowOff>
    </xdr:to>
    <xdr:graphicFrame>
      <xdr:nvGraphicFramePr>
        <xdr:cNvPr id="3" name="Chart 4"/>
        <xdr:cNvGraphicFramePr/>
      </xdr:nvGraphicFramePr>
      <xdr:xfrm>
        <a:off x="0" y="6715125"/>
        <a:ext cx="6038850" cy="3019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133350</xdr:colOff>
      <xdr:row>60</xdr:row>
      <xdr:rowOff>28575</xdr:rowOff>
    </xdr:from>
    <xdr:to>
      <xdr:col>9</xdr:col>
      <xdr:colOff>342900</xdr:colOff>
      <xdr:row>62</xdr:row>
      <xdr:rowOff>123825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33350" y="9820275"/>
          <a:ext cx="569595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Other category includes CMOs, trusts, forwards, options, swaps, and insufficiently identified, invalid or non-municipal CUSIPs </a:t>
          </a:r>
        </a:p>
      </xdr:txBody>
    </xdr:sp>
    <xdr:clientData/>
  </xdr:twoCellAnchor>
  <xdr:oneCellAnchor>
    <xdr:from>
      <xdr:col>4</xdr:col>
      <xdr:colOff>152400</xdr:colOff>
      <xdr:row>3</xdr:row>
      <xdr:rowOff>66675</xdr:rowOff>
    </xdr:from>
    <xdr:ext cx="1104900" cy="228600"/>
    <xdr:sp textlink="'Trades by Sec Type Data'!B13">
      <xdr:nvSpPr>
        <xdr:cNvPr id="5" name="TextBox 6"/>
        <xdr:cNvSpPr txBox="1">
          <a:spLocks noChangeArrowheads="1"/>
        </xdr:cNvSpPr>
      </xdr:nvSpPr>
      <xdr:spPr>
        <a:xfrm>
          <a:off x="2590800" y="628650"/>
          <a:ext cx="110490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fld id="{70032428-57e4-4432-9ff0-9942a89ac7a1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117,399</a:t>
          </a:fld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9</xdr:row>
      <xdr:rowOff>66675</xdr:rowOff>
    </xdr:from>
    <xdr:to>
      <xdr:col>4</xdr:col>
      <xdr:colOff>504825</xdr:colOff>
      <xdr:row>12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1762125"/>
          <a:ext cx="35052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tabSelected="1" workbookViewId="0" topLeftCell="A1">
      <selection activeCell="A3" sqref="A3"/>
    </sheetView>
  </sheetViews>
  <sheetFormatPr defaultColWidth="9.33203125" defaultRowHeight="12.75"/>
  <cols>
    <col min="1" max="16384" width="9.33203125" style="1" customWidth="1"/>
  </cols>
  <sheetData>
    <row r="1" spans="1:13" ht="15.75">
      <c r="A1" s="55" t="s">
        <v>45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42" ht="12.75">
      <c r="A42" s="51" t="s">
        <v>42</v>
      </c>
    </row>
  </sheetData>
  <mergeCells count="2">
    <mergeCell ref="A1:M1"/>
    <mergeCell ref="A2:M2"/>
  </mergeCells>
  <hyperlinks>
    <hyperlink ref="A42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&amp;CPage &amp;P of &amp;N&amp;R&amp;D
&amp;[File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="75" zoomScaleNormal="75" workbookViewId="0" topLeftCell="A1">
      <selection activeCell="A2" sqref="A2:L2"/>
    </sheetView>
  </sheetViews>
  <sheetFormatPr defaultColWidth="9.33203125" defaultRowHeight="12.75"/>
  <cols>
    <col min="1" max="16384" width="9.33203125" style="1" customWidth="1"/>
  </cols>
  <sheetData>
    <row r="1" spans="1:12" ht="15.75">
      <c r="A1" s="55" t="s">
        <v>46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59" ht="12.75">
      <c r="A59" s="51" t="s">
        <v>42</v>
      </c>
    </row>
  </sheetData>
  <mergeCells count="2">
    <mergeCell ref="A1:L1"/>
    <mergeCell ref="A2:L2"/>
  </mergeCells>
  <hyperlinks>
    <hyperlink ref="A59" location="Definitions!A1" display="Click here for common definitions"/>
  </hyperlinks>
  <printOptions horizontalCentered="1"/>
  <pageMargins left="0.32" right="0.32" top="1.02" bottom="0.8" header="0.5" footer="0.31"/>
  <pageSetup fitToHeight="1" fitToWidth="1" horizontalDpi="600" verticalDpi="600" orientation="portrait" scale="84" r:id="rId2"/>
  <headerFooter alignWithMargins="0">
    <oddFooter>&amp;CPage &amp;P of &amp;N&amp;R&amp;D
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workbookViewId="0" topLeftCell="A1">
      <selection activeCell="A3" sqref="A3"/>
    </sheetView>
  </sheetViews>
  <sheetFormatPr defaultColWidth="9.33203125" defaultRowHeight="12.75"/>
  <cols>
    <col min="1" max="10" width="10.66015625" style="0" customWidth="1"/>
  </cols>
  <sheetData>
    <row r="1" spans="1:10" ht="15.75">
      <c r="A1" s="55" t="s">
        <v>47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</row>
    <row r="65" ht="12.75">
      <c r="A65" s="51" t="s">
        <v>42</v>
      </c>
    </row>
  </sheetData>
  <mergeCells count="2">
    <mergeCell ref="A1:J1"/>
    <mergeCell ref="A2:J2"/>
  </mergeCells>
  <hyperlinks>
    <hyperlink ref="A65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portrait" scale="75" r:id="rId2"/>
  <headerFooter alignWithMargins="0">
    <oddFooter>&amp;CPage &amp;P of &amp;N&amp;R&amp;D
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workbookViewId="0" topLeftCell="A1">
      <selection activeCell="A3" sqref="A3"/>
    </sheetView>
  </sheetViews>
  <sheetFormatPr defaultColWidth="9.33203125" defaultRowHeight="12.75"/>
  <cols>
    <col min="1" max="1" width="17.16015625" style="1" bestFit="1" customWidth="1"/>
    <col min="2" max="2" width="9.33203125" style="6" customWidth="1"/>
    <col min="3" max="3" width="9.33203125" style="7" customWidth="1"/>
    <col min="4" max="4" width="18.16015625" style="14" customWidth="1"/>
    <col min="5" max="5" width="9.33203125" style="7" customWidth="1"/>
    <col min="6" max="6" width="9.33203125" style="8" customWidth="1"/>
    <col min="7" max="7" width="0" style="1" hidden="1" customWidth="1"/>
    <col min="8" max="16384" width="9.33203125" style="1" customWidth="1"/>
  </cols>
  <sheetData>
    <row r="1" spans="1:5" ht="15.75">
      <c r="A1" s="55" t="s">
        <v>45</v>
      </c>
      <c r="B1" s="55"/>
      <c r="C1" s="55"/>
      <c r="D1" s="55"/>
      <c r="E1" s="55"/>
    </row>
    <row r="2" spans="1:5" ht="15.75">
      <c r="A2" s="55" t="s">
        <v>49</v>
      </c>
      <c r="B2" s="55"/>
      <c r="C2" s="55"/>
      <c r="D2" s="55"/>
      <c r="E2" s="55"/>
    </row>
    <row r="5" spans="1:6" s="9" customFormat="1" ht="25.5">
      <c r="A5" s="27" t="s">
        <v>31</v>
      </c>
      <c r="B5" s="22" t="s">
        <v>3</v>
      </c>
      <c r="C5" s="4" t="s">
        <v>2</v>
      </c>
      <c r="D5" s="17" t="s">
        <v>4</v>
      </c>
      <c r="E5" s="4" t="s">
        <v>2</v>
      </c>
      <c r="F5" s="28"/>
    </row>
    <row r="6" spans="1:5" ht="12.75">
      <c r="A6" s="1" t="s">
        <v>32</v>
      </c>
      <c r="B6" s="6">
        <v>550892</v>
      </c>
      <c r="C6" s="7">
        <f>B6/B$9</f>
        <v>0.8812594082086771</v>
      </c>
      <c r="D6" s="14">
        <v>130075662533</v>
      </c>
      <c r="E6" s="7">
        <f>D6/D$9</f>
        <v>0.8115775024097825</v>
      </c>
    </row>
    <row r="7" spans="1:5" ht="12.75">
      <c r="A7" s="1" t="s">
        <v>30</v>
      </c>
      <c r="B7" s="6">
        <v>74227</v>
      </c>
      <c r="C7" s="7">
        <f>B7/B$9</f>
        <v>0.11874059179132293</v>
      </c>
      <c r="D7" s="14">
        <v>30199433988</v>
      </c>
      <c r="E7" s="7">
        <f>D7/D$9</f>
        <v>0.1884224975902175</v>
      </c>
    </row>
    <row r="9" spans="1:7" ht="12.75">
      <c r="A9" s="9" t="s">
        <v>12</v>
      </c>
      <c r="B9" s="10">
        <f>SUM(B6:B7)</f>
        <v>625119</v>
      </c>
      <c r="C9" s="29">
        <f>SUM(C6:C7)</f>
        <v>1</v>
      </c>
      <c r="D9" s="15">
        <f>SUM(D6:D7)</f>
        <v>160275096521</v>
      </c>
      <c r="E9" s="29">
        <f>SUM(E6:E7)</f>
        <v>1</v>
      </c>
      <c r="G9" s="54">
        <f>+D9/1000000000</f>
        <v>160.275096521</v>
      </c>
    </row>
  </sheetData>
  <mergeCells count="2">
    <mergeCell ref="A1:E1"/>
    <mergeCell ref="A2:E2"/>
  </mergeCells>
  <printOptions horizontalCentered="1"/>
  <pageMargins left="0.75" right="0.75" top="1" bottom="1" header="0.5" footer="0.5"/>
  <pageSetup fitToHeight="1" fitToWidth="1" horizontalDpi="600" verticalDpi="600" orientation="portrait" r:id="rId2"/>
  <headerFooter alignWithMargins="0">
    <oddFooter>&amp;CPage &amp;P of &amp;N&amp;R&amp;D
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workbookViewId="0" topLeftCell="A1">
      <selection activeCell="A2" sqref="A2:H2"/>
    </sheetView>
  </sheetViews>
  <sheetFormatPr defaultColWidth="9.33203125" defaultRowHeight="12.75"/>
  <cols>
    <col min="1" max="1" width="13.83203125" style="1" bestFit="1" customWidth="1"/>
    <col min="2" max="2" width="10.16015625" style="1" customWidth="1"/>
    <col min="3" max="3" width="8.83203125" style="1" customWidth="1"/>
    <col min="4" max="4" width="11.5" style="1" customWidth="1"/>
    <col min="5" max="5" width="9.33203125" style="1" customWidth="1"/>
    <col min="6" max="6" width="19.83203125" style="16" customWidth="1"/>
    <col min="7" max="7" width="9.33203125" style="1" customWidth="1"/>
    <col min="8" max="8" width="11.66015625" style="16" customWidth="1"/>
    <col min="9" max="9" width="12.5" style="1" customWidth="1"/>
    <col min="10" max="10" width="10.83203125" style="1" customWidth="1"/>
    <col min="11" max="12" width="9.33203125" style="8" customWidth="1"/>
    <col min="13" max="13" width="14.66015625" style="8" customWidth="1"/>
    <col min="14" max="14" width="9.33203125" style="8" customWidth="1"/>
    <col min="15" max="16384" width="9.33203125" style="1" customWidth="1"/>
  </cols>
  <sheetData>
    <row r="1" spans="1:8" ht="15.75">
      <c r="A1" s="55" t="s">
        <v>48</v>
      </c>
      <c r="B1" s="55"/>
      <c r="C1" s="55"/>
      <c r="D1" s="55"/>
      <c r="E1" s="55"/>
      <c r="F1" s="55"/>
      <c r="G1" s="55"/>
      <c r="H1" s="55"/>
    </row>
    <row r="2" spans="1:8" ht="15.75">
      <c r="A2" s="55" t="s">
        <v>49</v>
      </c>
      <c r="B2" s="55"/>
      <c r="C2" s="55"/>
      <c r="D2" s="55"/>
      <c r="E2" s="55"/>
      <c r="F2" s="55"/>
      <c r="G2" s="55"/>
      <c r="H2" s="55"/>
    </row>
    <row r="4" spans="1:10" ht="38.25">
      <c r="A4" s="2" t="s">
        <v>0</v>
      </c>
      <c r="B4" s="3" t="s">
        <v>1</v>
      </c>
      <c r="C4" s="4" t="s">
        <v>2</v>
      </c>
      <c r="D4" s="5" t="s">
        <v>3</v>
      </c>
      <c r="E4" s="4" t="s">
        <v>2</v>
      </c>
      <c r="F4" s="13" t="s">
        <v>4</v>
      </c>
      <c r="G4" s="4" t="s">
        <v>2</v>
      </c>
      <c r="H4" s="17" t="s">
        <v>29</v>
      </c>
      <c r="J4" s="9"/>
    </row>
    <row r="5" spans="1:9" ht="12.75">
      <c r="A5" s="51" t="s">
        <v>5</v>
      </c>
      <c r="B5" s="6">
        <v>103959</v>
      </c>
      <c r="C5" s="7">
        <f>B5/B$13</f>
        <v>0.8855186160018399</v>
      </c>
      <c r="D5" s="6">
        <v>625119</v>
      </c>
      <c r="E5" s="7">
        <f>D5/D$13</f>
        <v>0.6954219907309552</v>
      </c>
      <c r="F5" s="14">
        <v>160275096521</v>
      </c>
      <c r="G5" s="7">
        <f>F5/F$13</f>
        <v>0.28133538400642705</v>
      </c>
      <c r="H5" s="14">
        <f>IF(D5=0,"-",+F5/D5)</f>
        <v>256391.33752293565</v>
      </c>
      <c r="I5" s="25"/>
    </row>
    <row r="6" spans="1:8" ht="12.75">
      <c r="A6" s="51" t="s">
        <v>6</v>
      </c>
      <c r="B6" s="6">
        <v>1073</v>
      </c>
      <c r="C6" s="7">
        <f aca="true" t="shared" si="0" ref="C6:C11">B6/B$13</f>
        <v>0.009139771207591206</v>
      </c>
      <c r="D6" s="6">
        <v>3636</v>
      </c>
      <c r="E6" s="7">
        <f aca="true" t="shared" si="1" ref="E6:E11">D6/D$13</f>
        <v>0.004044916821113665</v>
      </c>
      <c r="F6" s="14">
        <v>3433504247</v>
      </c>
      <c r="G6" s="7">
        <f aca="true" t="shared" si="2" ref="G6:G11">F6/F$13</f>
        <v>0.0060269265580562455</v>
      </c>
      <c r="H6" s="14">
        <f aca="true" t="shared" si="3" ref="H6:H11">IF(D6=0,"-",+F6/D6)</f>
        <v>944308.0987348735</v>
      </c>
    </row>
    <row r="7" spans="1:8" ht="12.75">
      <c r="A7" s="51" t="s">
        <v>7</v>
      </c>
      <c r="B7" s="6">
        <v>157</v>
      </c>
      <c r="C7" s="7">
        <f t="shared" si="0"/>
        <v>0.0013373197386689836</v>
      </c>
      <c r="D7" s="6">
        <v>493</v>
      </c>
      <c r="E7" s="7">
        <f t="shared" si="1"/>
        <v>0.0005484444424667318</v>
      </c>
      <c r="F7" s="14">
        <v>665898633</v>
      </c>
      <c r="G7" s="7">
        <f t="shared" si="2"/>
        <v>0.0011688705961868727</v>
      </c>
      <c r="H7" s="14">
        <f t="shared" si="3"/>
        <v>1350707.1663286004</v>
      </c>
    </row>
    <row r="8" spans="1:8" ht="12.75">
      <c r="A8" s="51" t="s">
        <v>8</v>
      </c>
      <c r="B8" s="6">
        <v>311</v>
      </c>
      <c r="C8" s="7">
        <f t="shared" si="0"/>
        <v>0.002649085596981235</v>
      </c>
      <c r="D8" s="6">
        <v>3691</v>
      </c>
      <c r="E8" s="7">
        <f t="shared" si="1"/>
        <v>0.004106102306581556</v>
      </c>
      <c r="F8" s="14">
        <v>1977826000</v>
      </c>
      <c r="G8" s="7">
        <f t="shared" si="2"/>
        <v>0.003471733596086084</v>
      </c>
      <c r="H8" s="14">
        <f t="shared" si="3"/>
        <v>535850.9888918992</v>
      </c>
    </row>
    <row r="9" spans="1:8" ht="12.75">
      <c r="A9" s="51" t="s">
        <v>9</v>
      </c>
      <c r="B9" s="6">
        <v>10511</v>
      </c>
      <c r="C9" s="7">
        <f t="shared" si="0"/>
        <v>0.08953227880987061</v>
      </c>
      <c r="D9" s="6">
        <v>260435</v>
      </c>
      <c r="E9" s="7">
        <f t="shared" si="1"/>
        <v>0.2897243983241852</v>
      </c>
      <c r="F9" s="14">
        <v>382126252829</v>
      </c>
      <c r="G9" s="7">
        <f t="shared" si="2"/>
        <v>0.6707569573324066</v>
      </c>
      <c r="H9" s="14">
        <f t="shared" si="3"/>
        <v>1467261.515652658</v>
      </c>
    </row>
    <row r="10" spans="1:8" ht="12.75">
      <c r="A10" s="51" t="s">
        <v>10</v>
      </c>
      <c r="B10" s="6">
        <v>755</v>
      </c>
      <c r="C10" s="7">
        <f t="shared" si="0"/>
        <v>0.0064310598897775965</v>
      </c>
      <c r="D10" s="6">
        <v>1468</v>
      </c>
      <c r="E10" s="7">
        <f t="shared" si="1"/>
        <v>0.0016330962303066172</v>
      </c>
      <c r="F10" s="14">
        <v>12914015000</v>
      </c>
      <c r="G10" s="7">
        <f t="shared" si="2"/>
        <v>0.022668333683478543</v>
      </c>
      <c r="H10" s="14">
        <f t="shared" si="3"/>
        <v>8797012.942779291</v>
      </c>
    </row>
    <row r="11" spans="1:8" ht="12.75">
      <c r="A11" s="51" t="s">
        <v>11</v>
      </c>
      <c r="B11" s="6">
        <v>633</v>
      </c>
      <c r="C11" s="7">
        <f t="shared" si="0"/>
        <v>0.005391868755270488</v>
      </c>
      <c r="D11" s="6">
        <v>4064</v>
      </c>
      <c r="E11" s="7">
        <f t="shared" si="1"/>
        <v>0.004521051144391071</v>
      </c>
      <c r="F11" s="14">
        <v>8301464583</v>
      </c>
      <c r="G11" s="7">
        <f t="shared" si="2"/>
        <v>0.014571794227358653</v>
      </c>
      <c r="H11" s="14">
        <f t="shared" si="3"/>
        <v>2042683.2143208662</v>
      </c>
    </row>
    <row r="12" spans="2:8" ht="12.75">
      <c r="B12" s="6"/>
      <c r="C12" s="8"/>
      <c r="D12" s="6"/>
      <c r="E12" s="7"/>
      <c r="F12" s="14"/>
      <c r="G12" s="7"/>
      <c r="H12" s="14"/>
    </row>
    <row r="13" spans="1:8" ht="12.75">
      <c r="A13" s="9" t="s">
        <v>12</v>
      </c>
      <c r="B13" s="10">
        <f aca="true" t="shared" si="4" ref="B13:G13">SUM(B5:B11)</f>
        <v>117399</v>
      </c>
      <c r="C13" s="11">
        <f t="shared" si="4"/>
        <v>1</v>
      </c>
      <c r="D13" s="10">
        <f t="shared" si="4"/>
        <v>898906</v>
      </c>
      <c r="E13" s="12">
        <f t="shared" si="4"/>
        <v>1</v>
      </c>
      <c r="F13" s="15">
        <f t="shared" si="4"/>
        <v>569694057813</v>
      </c>
      <c r="G13" s="12">
        <f t="shared" si="4"/>
        <v>1</v>
      </c>
      <c r="H13" s="15">
        <f>F13/D13</f>
        <v>633763.7726447482</v>
      </c>
    </row>
    <row r="14" spans="5:8" ht="12.75">
      <c r="E14" s="16"/>
      <c r="F14" s="1"/>
      <c r="G14" s="16"/>
      <c r="H14" s="1"/>
    </row>
    <row r="15" spans="1:8" ht="51">
      <c r="A15" s="18" t="s">
        <v>0</v>
      </c>
      <c r="B15" s="19" t="s">
        <v>17</v>
      </c>
      <c r="C15" s="4" t="s">
        <v>2</v>
      </c>
      <c r="D15" s="19" t="s">
        <v>18</v>
      </c>
      <c r="E15" s="4" t="s">
        <v>2</v>
      </c>
      <c r="F15" s="17" t="s">
        <v>19</v>
      </c>
      <c r="G15" s="4" t="s">
        <v>2</v>
      </c>
      <c r="H15" s="17" t="s">
        <v>20</v>
      </c>
    </row>
    <row r="16" spans="1:14" ht="12.75">
      <c r="A16" s="1" t="s">
        <v>5</v>
      </c>
      <c r="B16" s="6">
        <v>57589</v>
      </c>
      <c r="C16" s="7">
        <f aca="true" t="shared" si="5" ref="C16:C22">B16/B$24</f>
        <v>0.9036403577592971</v>
      </c>
      <c r="D16" s="6">
        <v>192652</v>
      </c>
      <c r="E16" s="7">
        <f aca="true" t="shared" si="6" ref="E16:E22">D16/D$24</f>
        <v>0.7681101059354978</v>
      </c>
      <c r="F16" s="20">
        <v>45217228746</v>
      </c>
      <c r="G16" s="7">
        <f aca="true" t="shared" si="7" ref="G16:G22">F16/F$24</f>
        <v>0.4545001199862487</v>
      </c>
      <c r="H16" s="20">
        <f aca="true" t="shared" si="8" ref="H16:H22">IF(D16=0,"-",+F16/D16)</f>
        <v>234709.36583061685</v>
      </c>
      <c r="J16" s="8"/>
      <c r="M16" s="1"/>
      <c r="N16" s="1"/>
    </row>
    <row r="17" spans="1:14" ht="12.75">
      <c r="A17" s="1" t="s">
        <v>6</v>
      </c>
      <c r="B17" s="6">
        <v>458</v>
      </c>
      <c r="C17" s="7">
        <f t="shared" si="5"/>
        <v>0.007186568335163973</v>
      </c>
      <c r="D17" s="6">
        <v>1039</v>
      </c>
      <c r="E17" s="7">
        <f t="shared" si="6"/>
        <v>0.004142528497326693</v>
      </c>
      <c r="F17" s="20">
        <v>829106385</v>
      </c>
      <c r="G17" s="7">
        <f t="shared" si="7"/>
        <v>0.008333747155993054</v>
      </c>
      <c r="H17" s="20">
        <f t="shared" si="8"/>
        <v>797984.9711260828</v>
      </c>
      <c r="J17" s="8"/>
      <c r="M17" s="1"/>
      <c r="N17" s="1"/>
    </row>
    <row r="18" spans="1:14" ht="12.75">
      <c r="A18" s="1" t="s">
        <v>7</v>
      </c>
      <c r="B18" s="6">
        <v>46</v>
      </c>
      <c r="C18" s="7">
        <f t="shared" si="5"/>
        <v>0.0007217950729640672</v>
      </c>
      <c r="D18" s="6">
        <v>107</v>
      </c>
      <c r="E18" s="7">
        <f t="shared" si="6"/>
        <v>0.0004266126556438462</v>
      </c>
      <c r="F18" s="20">
        <v>34800531</v>
      </c>
      <c r="G18" s="7">
        <f t="shared" si="7"/>
        <v>0.0003497968795021379</v>
      </c>
      <c r="H18" s="20">
        <f t="shared" si="8"/>
        <v>325238.6074766355</v>
      </c>
      <c r="J18" s="8"/>
      <c r="M18" s="1"/>
      <c r="N18" s="1"/>
    </row>
    <row r="19" spans="1:14" ht="12.75">
      <c r="A19" s="1" t="s">
        <v>8</v>
      </c>
      <c r="B19" s="6">
        <v>183</v>
      </c>
      <c r="C19" s="7">
        <f t="shared" si="5"/>
        <v>0.0028714890946179195</v>
      </c>
      <c r="D19" s="6">
        <v>1036</v>
      </c>
      <c r="E19" s="7">
        <f t="shared" si="6"/>
        <v>0.004130567394832006</v>
      </c>
      <c r="F19" s="20">
        <v>385231000</v>
      </c>
      <c r="G19" s="7">
        <f t="shared" si="7"/>
        <v>0.003872142114368544</v>
      </c>
      <c r="H19" s="20">
        <f t="shared" si="8"/>
        <v>371844.5945945946</v>
      </c>
      <c r="J19" s="8"/>
      <c r="M19" s="1"/>
      <c r="N19" s="1"/>
    </row>
    <row r="20" spans="1:14" ht="12.75">
      <c r="A20" s="1" t="s">
        <v>9</v>
      </c>
      <c r="B20" s="6">
        <v>5343</v>
      </c>
      <c r="C20" s="7">
        <f t="shared" si="5"/>
        <v>0.08383806684450024</v>
      </c>
      <c r="D20" s="6">
        <v>55522</v>
      </c>
      <c r="E20" s="7">
        <f t="shared" si="6"/>
        <v>0.22136811090334232</v>
      </c>
      <c r="F20" s="20">
        <v>51828950100</v>
      </c>
      <c r="G20" s="7">
        <f t="shared" si="7"/>
        <v>0.5209577121927254</v>
      </c>
      <c r="H20" s="20">
        <f t="shared" si="8"/>
        <v>933484.9266957243</v>
      </c>
      <c r="J20" s="8"/>
      <c r="M20" s="1"/>
      <c r="N20" s="1"/>
    </row>
    <row r="21" spans="1:14" ht="12.75">
      <c r="A21" s="1" t="s">
        <v>10</v>
      </c>
      <c r="B21" s="6">
        <v>17</v>
      </c>
      <c r="C21" s="7">
        <f t="shared" si="5"/>
        <v>0.00026675035305193784</v>
      </c>
      <c r="D21" s="6">
        <v>19</v>
      </c>
      <c r="E21" s="7">
        <f t="shared" si="6"/>
        <v>7.575364913301942E-05</v>
      </c>
      <c r="F21" s="20">
        <v>197104000</v>
      </c>
      <c r="G21" s="7">
        <f t="shared" si="7"/>
        <v>0.0019811871300868767</v>
      </c>
      <c r="H21" s="20">
        <f t="shared" si="8"/>
        <v>10373894.736842105</v>
      </c>
      <c r="J21" s="8"/>
      <c r="M21" s="1"/>
      <c r="N21" s="1"/>
    </row>
    <row r="22" spans="1:14" ht="12.75">
      <c r="A22" s="1" t="s">
        <v>11</v>
      </c>
      <c r="B22" s="6">
        <v>94</v>
      </c>
      <c r="C22" s="7">
        <f t="shared" si="5"/>
        <v>0.0014749725404048328</v>
      </c>
      <c r="D22" s="6">
        <v>438</v>
      </c>
      <c r="E22" s="7">
        <f t="shared" si="6"/>
        <v>0.0017463209642243425</v>
      </c>
      <c r="F22" s="20">
        <v>995405000</v>
      </c>
      <c r="G22" s="7">
        <f t="shared" si="7"/>
        <v>0.010005294541075408</v>
      </c>
      <c r="H22" s="20">
        <f t="shared" si="8"/>
        <v>2272614.1552511416</v>
      </c>
      <c r="N22" s="1"/>
    </row>
    <row r="23" spans="2:14" ht="12.75">
      <c r="B23" s="6"/>
      <c r="C23" s="8"/>
      <c r="D23" s="6"/>
      <c r="E23" s="8"/>
      <c r="F23" s="20"/>
      <c r="G23" s="14"/>
      <c r="H23" s="20"/>
      <c r="N23" s="1"/>
    </row>
    <row r="24" spans="1:10" ht="12.75">
      <c r="A24" s="9" t="s">
        <v>12</v>
      </c>
      <c r="B24" s="10">
        <f aca="true" t="shared" si="9" ref="B24:G24">SUM(B16:B22)</f>
        <v>63730</v>
      </c>
      <c r="C24" s="11">
        <f t="shared" si="9"/>
        <v>1</v>
      </c>
      <c r="D24" s="10">
        <f t="shared" si="9"/>
        <v>250813</v>
      </c>
      <c r="E24" s="11">
        <f t="shared" si="9"/>
        <v>0.9999999999999999</v>
      </c>
      <c r="F24" s="21">
        <f t="shared" si="9"/>
        <v>99487825762</v>
      </c>
      <c r="G24" s="11">
        <f t="shared" si="9"/>
        <v>1</v>
      </c>
      <c r="H24" s="20"/>
      <c r="J24" s="24"/>
    </row>
    <row r="25" spans="1:8" ht="12.75">
      <c r="A25" s="9"/>
      <c r="B25" s="10"/>
      <c r="C25" s="11"/>
      <c r="D25" s="10"/>
      <c r="E25" s="11"/>
      <c r="F25" s="21"/>
      <c r="G25" s="11"/>
      <c r="H25" s="20"/>
    </row>
    <row r="26" spans="1:10" ht="38.25">
      <c r="A26" s="18" t="s">
        <v>0</v>
      </c>
      <c r="B26" s="19" t="s">
        <v>13</v>
      </c>
      <c r="C26" s="4" t="s">
        <v>2</v>
      </c>
      <c r="D26" s="19" t="s">
        <v>14</v>
      </c>
      <c r="E26" s="4" t="s">
        <v>2</v>
      </c>
      <c r="F26" s="17" t="s">
        <v>15</v>
      </c>
      <c r="G26" s="4" t="s">
        <v>2</v>
      </c>
      <c r="H26" s="17" t="s">
        <v>16</v>
      </c>
      <c r="J26" s="8"/>
    </row>
    <row r="27" spans="1:10" ht="12.75">
      <c r="A27" s="1" t="s">
        <v>5</v>
      </c>
      <c r="B27" s="6">
        <v>103579</v>
      </c>
      <c r="C27" s="7">
        <f>B27/B$35</f>
        <v>0.8853360001367592</v>
      </c>
      <c r="D27" s="6">
        <v>432467</v>
      </c>
      <c r="E27" s="7">
        <f>D27/D$35</f>
        <v>0.6672915769804643</v>
      </c>
      <c r="F27" s="20">
        <v>115057867775</v>
      </c>
      <c r="G27" s="7">
        <f>F27/F$35</f>
        <v>0.24469660317586023</v>
      </c>
      <c r="H27" s="20">
        <f aca="true" t="shared" si="10" ref="H27:H33">IF(D27=0,"-",+F27/D27)</f>
        <v>266050.0518536674</v>
      </c>
      <c r="J27" s="8"/>
    </row>
    <row r="28" spans="1:10" ht="12.75">
      <c r="A28" s="1" t="s">
        <v>6</v>
      </c>
      <c r="B28" s="6">
        <v>1057</v>
      </c>
      <c r="C28" s="7">
        <f aca="true" t="shared" si="11" ref="C28:C33">B28/B$35</f>
        <v>0.009034651349641862</v>
      </c>
      <c r="D28" s="6">
        <v>2597</v>
      </c>
      <c r="E28" s="7">
        <f aca="true" t="shared" si="12" ref="E28:E33">D28/D$35</f>
        <v>0.004007140950450012</v>
      </c>
      <c r="F28" s="20">
        <v>2604397862</v>
      </c>
      <c r="G28" s="7">
        <f aca="true" t="shared" si="13" ref="G28:G33">F28/F$35</f>
        <v>0.005538841649630707</v>
      </c>
      <c r="H28" s="20">
        <f t="shared" si="10"/>
        <v>1002848.6184058529</v>
      </c>
      <c r="J28" s="8"/>
    </row>
    <row r="29" spans="1:10" ht="12.75">
      <c r="A29" s="1" t="s">
        <v>7</v>
      </c>
      <c r="B29" s="6">
        <v>156</v>
      </c>
      <c r="C29" s="7">
        <f t="shared" si="11"/>
        <v>0.0013334017129083542</v>
      </c>
      <c r="D29" s="6">
        <v>386</v>
      </c>
      <c r="E29" s="7">
        <f t="shared" si="12"/>
        <v>0.0005955935336440912</v>
      </c>
      <c r="F29" s="20">
        <v>631098102</v>
      </c>
      <c r="G29" s="7">
        <f t="shared" si="13"/>
        <v>0.0013421729849202619</v>
      </c>
      <c r="H29" s="20">
        <f t="shared" si="10"/>
        <v>1634969.176165803</v>
      </c>
      <c r="J29" s="8"/>
    </row>
    <row r="30" spans="1:10" ht="12.75">
      <c r="A30" s="1" t="s">
        <v>8</v>
      </c>
      <c r="B30" s="6">
        <v>311</v>
      </c>
      <c r="C30" s="7">
        <f t="shared" si="11"/>
        <v>0.002658255978939091</v>
      </c>
      <c r="D30" s="6">
        <v>2655</v>
      </c>
      <c r="E30" s="7">
        <f t="shared" si="12"/>
        <v>0.004096634279339539</v>
      </c>
      <c r="F30" s="20">
        <v>1592595000</v>
      </c>
      <c r="G30" s="7">
        <f t="shared" si="13"/>
        <v>0.0033870138067996986</v>
      </c>
      <c r="H30" s="20">
        <f t="shared" si="10"/>
        <v>599847.4576271187</v>
      </c>
      <c r="J30" s="8"/>
    </row>
    <row r="31" spans="1:10" ht="12.75">
      <c r="A31" s="1" t="s">
        <v>9</v>
      </c>
      <c r="B31" s="6">
        <v>10507</v>
      </c>
      <c r="C31" s="7">
        <f t="shared" si="11"/>
        <v>0.0898080243431287</v>
      </c>
      <c r="D31" s="6">
        <v>204913</v>
      </c>
      <c r="E31" s="7">
        <f t="shared" si="12"/>
        <v>0.3161783879782685</v>
      </c>
      <c r="F31" s="20">
        <v>330297302729</v>
      </c>
      <c r="G31" s="7">
        <f t="shared" si="13"/>
        <v>0.7024519885418595</v>
      </c>
      <c r="H31" s="20">
        <f t="shared" si="10"/>
        <v>1611890.4253463666</v>
      </c>
      <c r="J31" s="8"/>
    </row>
    <row r="32" spans="1:10" ht="12.75">
      <c r="A32" s="1" t="s">
        <v>10</v>
      </c>
      <c r="B32" s="6">
        <v>754</v>
      </c>
      <c r="C32" s="7">
        <f t="shared" si="11"/>
        <v>0.006444774945723712</v>
      </c>
      <c r="D32" s="6">
        <v>1449</v>
      </c>
      <c r="E32" s="7">
        <f t="shared" si="12"/>
        <v>0.0022357902338090365</v>
      </c>
      <c r="F32" s="20">
        <v>12716911000</v>
      </c>
      <c r="G32" s="7">
        <f t="shared" si="13"/>
        <v>0.027045390156846507</v>
      </c>
      <c r="H32" s="20">
        <f t="shared" si="10"/>
        <v>8776336.093857832</v>
      </c>
      <c r="J32" s="8"/>
    </row>
    <row r="33" spans="1:10" ht="12.75">
      <c r="A33" s="1" t="s">
        <v>11</v>
      </c>
      <c r="B33" s="6">
        <v>630</v>
      </c>
      <c r="C33" s="7">
        <f t="shared" si="11"/>
        <v>0.005384891532899123</v>
      </c>
      <c r="D33" s="6">
        <v>3626</v>
      </c>
      <c r="E33" s="7">
        <f t="shared" si="12"/>
        <v>0.005594876044024546</v>
      </c>
      <c r="F33" s="20">
        <v>7306059583</v>
      </c>
      <c r="G33" s="7">
        <f t="shared" si="13"/>
        <v>0.015537989684083053</v>
      </c>
      <c r="H33" s="20">
        <f t="shared" si="10"/>
        <v>2014908.8756205186</v>
      </c>
      <c r="J33" s="8"/>
    </row>
    <row r="34" spans="2:8" ht="12.75">
      <c r="B34" s="6"/>
      <c r="C34" s="8"/>
      <c r="D34" s="6"/>
      <c r="E34" s="8"/>
      <c r="F34" s="20"/>
      <c r="G34" s="14"/>
      <c r="H34" s="20"/>
    </row>
    <row r="35" spans="1:8" ht="12.75">
      <c r="A35" s="9" t="s">
        <v>12</v>
      </c>
      <c r="B35" s="10">
        <f aca="true" t="shared" si="14" ref="B35:G35">SUM(B27:B33)</f>
        <v>116994</v>
      </c>
      <c r="C35" s="11">
        <f t="shared" si="14"/>
        <v>1</v>
      </c>
      <c r="D35" s="10">
        <f t="shared" si="14"/>
        <v>648093</v>
      </c>
      <c r="E35" s="11">
        <f t="shared" si="14"/>
        <v>1</v>
      </c>
      <c r="F35" s="21">
        <f t="shared" si="14"/>
        <v>470206232051</v>
      </c>
      <c r="G35" s="11">
        <f t="shared" si="14"/>
        <v>0.9999999999999999</v>
      </c>
      <c r="H35" s="20"/>
    </row>
    <row r="36" spans="1:8" ht="12.75">
      <c r="A36" s="9"/>
      <c r="B36" s="10"/>
      <c r="C36" s="11"/>
      <c r="D36" s="10"/>
      <c r="E36" s="11"/>
      <c r="F36" s="21"/>
      <c r="G36" s="11"/>
      <c r="H36" s="20"/>
    </row>
    <row r="37" spans="1:9" ht="51">
      <c r="A37" s="18" t="s">
        <v>0</v>
      </c>
      <c r="B37" s="22" t="s">
        <v>25</v>
      </c>
      <c r="C37" s="4" t="s">
        <v>2</v>
      </c>
      <c r="D37" s="22" t="s">
        <v>26</v>
      </c>
      <c r="E37" s="4" t="s">
        <v>2</v>
      </c>
      <c r="F37" s="17" t="s">
        <v>27</v>
      </c>
      <c r="G37" s="4" t="s">
        <v>2</v>
      </c>
      <c r="H37" s="23" t="s">
        <v>28</v>
      </c>
      <c r="I37" s="16"/>
    </row>
    <row r="38" spans="1:14" ht="12.75">
      <c r="A38" s="1" t="s">
        <v>5</v>
      </c>
      <c r="B38" s="6">
        <v>92399</v>
      </c>
      <c r="C38" s="7">
        <f aca="true" t="shared" si="15" ref="C38:C44">B38/B$46</f>
        <v>0.882832355582733</v>
      </c>
      <c r="D38" s="6">
        <v>303581</v>
      </c>
      <c r="E38" s="7">
        <f aca="true" t="shared" si="16" ref="E38:E44">D38/D$46</f>
        <v>0.734604048802443</v>
      </c>
      <c r="F38" s="20">
        <v>67508720247</v>
      </c>
      <c r="G38" s="7">
        <f aca="true" t="shared" si="17" ref="G38:G44">F38/F$46</f>
        <v>0.27892427447476825</v>
      </c>
      <c r="H38" s="20">
        <f aca="true" t="shared" si="18" ref="H38:H44">IF(D38=0,"-",+F38/D38)</f>
        <v>222374.6553539253</v>
      </c>
      <c r="J38" s="8"/>
      <c r="N38" s="1"/>
    </row>
    <row r="39" spans="1:14" ht="12.75">
      <c r="A39" s="1" t="s">
        <v>6</v>
      </c>
      <c r="B39" s="6">
        <v>998</v>
      </c>
      <c r="C39" s="7">
        <f t="shared" si="15"/>
        <v>0.009535456994897861</v>
      </c>
      <c r="D39" s="6">
        <v>2114</v>
      </c>
      <c r="E39" s="7">
        <f t="shared" si="16"/>
        <v>0.00511544846076785</v>
      </c>
      <c r="F39" s="20">
        <v>2252913443</v>
      </c>
      <c r="G39" s="7">
        <f t="shared" si="17"/>
        <v>0.009308312248315092</v>
      </c>
      <c r="H39" s="20">
        <f t="shared" si="18"/>
        <v>1065711.184011353</v>
      </c>
      <c r="J39" s="8"/>
      <c r="N39" s="1"/>
    </row>
    <row r="40" spans="1:14" ht="12.75">
      <c r="A40" s="1" t="s">
        <v>7</v>
      </c>
      <c r="B40" s="6">
        <v>155</v>
      </c>
      <c r="C40" s="7">
        <f t="shared" si="15"/>
        <v>0.0014809577497085858</v>
      </c>
      <c r="D40" s="6">
        <v>331</v>
      </c>
      <c r="E40" s="7">
        <f t="shared" si="16"/>
        <v>0.0008009524316528658</v>
      </c>
      <c r="F40" s="20">
        <v>561809102</v>
      </c>
      <c r="G40" s="7">
        <f t="shared" si="17"/>
        <v>0.0023212141423408885</v>
      </c>
      <c r="H40" s="20">
        <f t="shared" si="18"/>
        <v>1697308.4652567976</v>
      </c>
      <c r="J40" s="8"/>
      <c r="N40" s="1"/>
    </row>
    <row r="41" spans="1:14" ht="12.75">
      <c r="A41" s="1" t="s">
        <v>8</v>
      </c>
      <c r="B41" s="6">
        <v>285</v>
      </c>
      <c r="C41" s="7">
        <f t="shared" si="15"/>
        <v>0.002723051346238367</v>
      </c>
      <c r="D41" s="6">
        <v>1736</v>
      </c>
      <c r="E41" s="7">
        <f t="shared" si="16"/>
        <v>0.004200765623412009</v>
      </c>
      <c r="F41" s="20">
        <v>1041278000</v>
      </c>
      <c r="G41" s="7">
        <f t="shared" si="17"/>
        <v>0.004302225099422536</v>
      </c>
      <c r="H41" s="20">
        <f t="shared" si="18"/>
        <v>599814.5161290322</v>
      </c>
      <c r="J41" s="8"/>
      <c r="N41" s="1"/>
    </row>
    <row r="42" spans="1:14" ht="12.75">
      <c r="A42" s="1" t="s">
        <v>9</v>
      </c>
      <c r="B42" s="6">
        <v>9595</v>
      </c>
      <c r="C42" s="7">
        <f t="shared" si="15"/>
        <v>0.09167606199002504</v>
      </c>
      <c r="D42" s="6">
        <v>102258</v>
      </c>
      <c r="E42" s="7">
        <f t="shared" si="16"/>
        <v>0.2474434856675491</v>
      </c>
      <c r="F42" s="20">
        <v>158171608684</v>
      </c>
      <c r="G42" s="7">
        <f t="shared" si="17"/>
        <v>0.6535141094850216</v>
      </c>
      <c r="H42" s="20">
        <f t="shared" si="18"/>
        <v>1546789.5781650336</v>
      </c>
      <c r="J42" s="8"/>
      <c r="N42" s="1"/>
    </row>
    <row r="43" spans="1:14" ht="12.75">
      <c r="A43" s="1" t="s">
        <v>10</v>
      </c>
      <c r="B43" s="6">
        <v>731</v>
      </c>
      <c r="C43" s="7">
        <f t="shared" si="15"/>
        <v>0.006984387838948234</v>
      </c>
      <c r="D43" s="6">
        <v>1044</v>
      </c>
      <c r="E43" s="7">
        <f t="shared" si="16"/>
        <v>0.002526266884125655</v>
      </c>
      <c r="F43" s="20">
        <v>8770579000</v>
      </c>
      <c r="G43" s="7">
        <f t="shared" si="17"/>
        <v>0.03623720573206022</v>
      </c>
      <c r="H43" s="20">
        <f t="shared" si="18"/>
        <v>8400937.739463601</v>
      </c>
      <c r="J43" s="8"/>
      <c r="N43" s="1"/>
    </row>
    <row r="44" spans="1:14" ht="12.75">
      <c r="A44" s="1" t="s">
        <v>11</v>
      </c>
      <c r="B44" s="6">
        <v>499</v>
      </c>
      <c r="C44" s="7">
        <f t="shared" si="15"/>
        <v>0.004767728497448931</v>
      </c>
      <c r="D44" s="6">
        <v>2194</v>
      </c>
      <c r="E44" s="7">
        <f t="shared" si="16"/>
        <v>0.005309032130049509</v>
      </c>
      <c r="F44" s="20">
        <v>3725522635</v>
      </c>
      <c r="G44" s="7">
        <f t="shared" si="17"/>
        <v>0.01539265881807143</v>
      </c>
      <c r="H44" s="20">
        <f t="shared" si="18"/>
        <v>1698050.4261622608</v>
      </c>
      <c r="J44" s="8"/>
      <c r="N44" s="1"/>
    </row>
    <row r="46" spans="1:8" ht="12.75">
      <c r="A46" s="9" t="s">
        <v>12</v>
      </c>
      <c r="B46" s="10">
        <f aca="true" t="shared" si="19" ref="B46:G46">SUM(B38:B44)</f>
        <v>104662</v>
      </c>
      <c r="C46" s="11">
        <f t="shared" si="19"/>
        <v>1</v>
      </c>
      <c r="D46" s="10">
        <f t="shared" si="19"/>
        <v>413258</v>
      </c>
      <c r="E46" s="11">
        <f t="shared" si="19"/>
        <v>0.9999999999999999</v>
      </c>
      <c r="F46" s="10">
        <f t="shared" si="19"/>
        <v>242032431111</v>
      </c>
      <c r="G46" s="11">
        <f t="shared" si="19"/>
        <v>1</v>
      </c>
      <c r="H46" s="6"/>
    </row>
    <row r="47" ht="12.75">
      <c r="I47" s="8"/>
    </row>
    <row r="48" spans="1:9" ht="63.75">
      <c r="A48" s="18" t="s">
        <v>0</v>
      </c>
      <c r="B48" s="22" t="s">
        <v>21</v>
      </c>
      <c r="C48" s="4" t="s">
        <v>2</v>
      </c>
      <c r="D48" s="22" t="s">
        <v>22</v>
      </c>
      <c r="E48" s="4" t="s">
        <v>2</v>
      </c>
      <c r="F48" s="17" t="s">
        <v>23</v>
      </c>
      <c r="G48" s="4" t="s">
        <v>2</v>
      </c>
      <c r="H48" s="23" t="s">
        <v>24</v>
      </c>
      <c r="I48" s="14"/>
    </row>
    <row r="49" spans="1:14" ht="12.75">
      <c r="A49" s="1" t="s">
        <v>5</v>
      </c>
      <c r="B49" s="6">
        <v>81281</v>
      </c>
      <c r="C49" s="7">
        <f aca="true" t="shared" si="20" ref="C49:C55">B49/B$57</f>
        <v>0.8782482792898897</v>
      </c>
      <c r="D49" s="6">
        <v>128886</v>
      </c>
      <c r="E49" s="7">
        <f aca="true" t="shared" si="21" ref="E49:E55">D49/D$57</f>
        <v>0.5488364170587859</v>
      </c>
      <c r="F49" s="20">
        <v>47549147528</v>
      </c>
      <c r="G49" s="7">
        <f aca="true" t="shared" si="22" ref="G49:G55">F49/F$57</f>
        <v>0.20839004010150755</v>
      </c>
      <c r="H49" s="20">
        <f aca="true" t="shared" si="23" ref="H49:H55">IF(D49=0,"-",+F49/D49)</f>
        <v>368924.0687739553</v>
      </c>
      <c r="J49" s="8"/>
      <c r="N49" s="1"/>
    </row>
    <row r="50" spans="1:14" ht="12.75">
      <c r="A50" s="1" t="s">
        <v>6</v>
      </c>
      <c r="B50" s="6">
        <v>380</v>
      </c>
      <c r="C50" s="7">
        <f t="shared" si="20"/>
        <v>0.0041059330732909054</v>
      </c>
      <c r="D50" s="6">
        <v>483</v>
      </c>
      <c r="E50" s="7">
        <f t="shared" si="21"/>
        <v>0.0020567632593097283</v>
      </c>
      <c r="F50" s="20">
        <v>351484419</v>
      </c>
      <c r="G50" s="7">
        <f t="shared" si="22"/>
        <v>0.0015404240870424272</v>
      </c>
      <c r="H50" s="20">
        <f t="shared" si="23"/>
        <v>727711.0124223602</v>
      </c>
      <c r="J50" s="8"/>
      <c r="N50" s="1"/>
    </row>
    <row r="51" spans="1:14" ht="12.75">
      <c r="A51" s="1" t="s">
        <v>7</v>
      </c>
      <c r="B51" s="6">
        <v>23</v>
      </c>
      <c r="C51" s="7">
        <f t="shared" si="20"/>
        <v>0.0002485170018044495</v>
      </c>
      <c r="D51" s="6">
        <v>55</v>
      </c>
      <c r="E51" s="7">
        <f t="shared" si="21"/>
        <v>0.00023420699640172888</v>
      </c>
      <c r="F51" s="20">
        <v>69289000</v>
      </c>
      <c r="G51" s="7">
        <f t="shared" si="22"/>
        <v>0.00030366764157213676</v>
      </c>
      <c r="H51" s="20">
        <f t="shared" si="23"/>
        <v>1259800</v>
      </c>
      <c r="J51" s="8"/>
      <c r="N51" s="1"/>
    </row>
    <row r="52" spans="1:14" ht="12.75">
      <c r="A52" s="1" t="s">
        <v>8</v>
      </c>
      <c r="B52" s="6">
        <v>261</v>
      </c>
      <c r="C52" s="7">
        <f t="shared" si="20"/>
        <v>0.0028201277161287535</v>
      </c>
      <c r="D52" s="6">
        <v>919</v>
      </c>
      <c r="E52" s="7">
        <f t="shared" si="21"/>
        <v>0.0039133859944216155</v>
      </c>
      <c r="F52" s="20">
        <v>551317000</v>
      </c>
      <c r="G52" s="7">
        <f t="shared" si="22"/>
        <v>0.0024162151733843136</v>
      </c>
      <c r="H52" s="20">
        <f t="shared" si="23"/>
        <v>599909.6844396082</v>
      </c>
      <c r="J52" s="8"/>
      <c r="N52" s="1"/>
    </row>
    <row r="53" spans="1:14" ht="12.75">
      <c r="A53" s="1" t="s">
        <v>9</v>
      </c>
      <c r="B53" s="6">
        <v>9766</v>
      </c>
      <c r="C53" s="7">
        <f t="shared" si="20"/>
        <v>0.10552247998357626</v>
      </c>
      <c r="D53" s="6">
        <v>102655</v>
      </c>
      <c r="E53" s="7">
        <f t="shared" si="21"/>
        <v>0.4371367130112632</v>
      </c>
      <c r="F53" s="20">
        <v>172125694045</v>
      </c>
      <c r="G53" s="7">
        <f t="shared" si="22"/>
        <v>0.754362215714072</v>
      </c>
      <c r="H53" s="20">
        <f t="shared" si="23"/>
        <v>1676739.5065510692</v>
      </c>
      <c r="J53" s="8"/>
      <c r="N53" s="1"/>
    </row>
    <row r="54" spans="1:14" ht="12.75">
      <c r="A54" s="1" t="s">
        <v>10</v>
      </c>
      <c r="B54" s="6">
        <v>346</v>
      </c>
      <c r="C54" s="7">
        <f t="shared" si="20"/>
        <v>0.003738560114101719</v>
      </c>
      <c r="D54" s="6">
        <v>405</v>
      </c>
      <c r="E54" s="7">
        <f t="shared" si="21"/>
        <v>0.0017246151553218217</v>
      </c>
      <c r="F54" s="20">
        <v>3946332000</v>
      </c>
      <c r="G54" s="7">
        <f t="shared" si="22"/>
        <v>0.017295289747299766</v>
      </c>
      <c r="H54" s="20">
        <f t="shared" si="23"/>
        <v>9744029.629629629</v>
      </c>
      <c r="J54" s="8"/>
      <c r="N54" s="1"/>
    </row>
    <row r="55" spans="1:14" ht="12.75">
      <c r="A55" s="1" t="s">
        <v>11</v>
      </c>
      <c r="B55" s="6">
        <v>492</v>
      </c>
      <c r="C55" s="7">
        <f t="shared" si="20"/>
        <v>0.005316102821208225</v>
      </c>
      <c r="D55" s="6">
        <v>1432</v>
      </c>
      <c r="E55" s="7">
        <f t="shared" si="21"/>
        <v>0.006097898524495922</v>
      </c>
      <c r="F55" s="20">
        <v>3580536948</v>
      </c>
      <c r="G55" s="7">
        <f t="shared" si="22"/>
        <v>0.01569214753512183</v>
      </c>
      <c r="H55" s="20">
        <f t="shared" si="23"/>
        <v>2500374.9636871507</v>
      </c>
      <c r="J55" s="8"/>
      <c r="N55" s="1"/>
    </row>
    <row r="56" spans="2:9" ht="12.75">
      <c r="B56" s="6"/>
      <c r="C56" s="7"/>
      <c r="D56" s="6"/>
      <c r="E56" s="7"/>
      <c r="F56" s="20"/>
      <c r="G56" s="7"/>
      <c r="H56" s="20"/>
      <c r="I56" s="16"/>
    </row>
    <row r="57" spans="1:8" ht="12.75">
      <c r="A57" s="9" t="s">
        <v>12</v>
      </c>
      <c r="B57" s="10">
        <f aca="true" t="shared" si="24" ref="B57:G57">SUM(B49:B55)</f>
        <v>92549</v>
      </c>
      <c r="C57" s="11">
        <f t="shared" si="24"/>
        <v>0.9999999999999999</v>
      </c>
      <c r="D57" s="10">
        <f t="shared" si="24"/>
        <v>234835</v>
      </c>
      <c r="E57" s="11">
        <f t="shared" si="24"/>
        <v>1</v>
      </c>
      <c r="F57" s="10">
        <f t="shared" si="24"/>
        <v>228173800940</v>
      </c>
      <c r="G57" s="11">
        <f t="shared" si="24"/>
        <v>1</v>
      </c>
      <c r="H57" s="20"/>
    </row>
    <row r="58" spans="6:8" ht="12.75">
      <c r="F58" s="1"/>
      <c r="H58" s="1"/>
    </row>
    <row r="59" spans="1:6" ht="12.75">
      <c r="A59" s="26"/>
      <c r="B59" s="6"/>
      <c r="C59" s="7"/>
      <c r="F59" s="24"/>
    </row>
    <row r="60" spans="1:3" ht="12.75">
      <c r="A60" s="26"/>
      <c r="B60" s="6"/>
      <c r="C60" s="7"/>
    </row>
    <row r="61" spans="1:3" ht="12.75">
      <c r="A61" s="26"/>
      <c r="B61" s="6"/>
      <c r="C61" s="7"/>
    </row>
    <row r="62" spans="1:2" ht="12.75">
      <c r="A62" s="26"/>
      <c r="B62" s="6"/>
    </row>
    <row r="63" spans="1:3" ht="12.75">
      <c r="A63" s="26"/>
      <c r="B63" s="6"/>
      <c r="C63" s="7"/>
    </row>
    <row r="64" spans="1:3" ht="12.75">
      <c r="A64" s="26"/>
      <c r="B64" s="6"/>
      <c r="C64" s="7"/>
    </row>
    <row r="65" spans="1:3" ht="12.75">
      <c r="A65" s="26"/>
      <c r="B65" s="6"/>
      <c r="C65" s="7"/>
    </row>
  </sheetData>
  <mergeCells count="2">
    <mergeCell ref="A1:H1"/>
    <mergeCell ref="A2:H2"/>
  </mergeCells>
  <hyperlinks>
    <hyperlink ref="A5" location="Definitions!A1" display="Bond"/>
    <hyperlink ref="A6:A11" location="Definitions!A1" display="Long Note"/>
  </hyperlinks>
  <printOptions horizontalCentered="1"/>
  <pageMargins left="0.75" right="0.75" top="1" bottom="1" header="0.5" footer="0.5"/>
  <pageSetup horizontalDpi="600" verticalDpi="600" orientation="portrait" scale="94" r:id="rId1"/>
  <headerFooter alignWithMargins="0">
    <oddFooter>&amp;CPage &amp;P of &amp;N&amp;R&amp;D
&amp;F</oddFooter>
  </headerFooter>
  <rowBreaks count="1" manualBreakCount="1">
    <brk id="3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7:K16"/>
  <sheetViews>
    <sheetView workbookViewId="0" topLeftCell="A1">
      <selection activeCell="B34" sqref="B34"/>
    </sheetView>
  </sheetViews>
  <sheetFormatPr defaultColWidth="9.33203125" defaultRowHeight="12.75"/>
  <cols>
    <col min="1" max="1" width="10.66015625" style="30" customWidth="1"/>
    <col min="2" max="2" width="14.83203125" style="30" bestFit="1" customWidth="1"/>
    <col min="3" max="16384" width="10.66015625" style="30" customWidth="1"/>
  </cols>
  <sheetData>
    <row r="7" ht="15.75">
      <c r="C7" s="31" t="s">
        <v>33</v>
      </c>
    </row>
    <row r="8" ht="13.5" thickBot="1"/>
    <row r="9" spans="2:11" ht="12.75">
      <c r="B9" s="32" t="s">
        <v>34</v>
      </c>
      <c r="C9" s="52" t="s">
        <v>43</v>
      </c>
      <c r="D9" s="33"/>
      <c r="E9" s="33"/>
      <c r="F9" s="33"/>
      <c r="G9" s="33"/>
      <c r="H9" s="33"/>
      <c r="I9" s="33"/>
      <c r="J9" s="33"/>
      <c r="K9" s="34"/>
    </row>
    <row r="10" spans="2:11" ht="12.75">
      <c r="B10" s="35" t="s">
        <v>6</v>
      </c>
      <c r="C10" s="53" t="s">
        <v>44</v>
      </c>
      <c r="D10" s="37"/>
      <c r="E10" s="37"/>
      <c r="F10" s="37"/>
      <c r="G10" s="37"/>
      <c r="H10" s="37"/>
      <c r="I10" s="37"/>
      <c r="J10" s="37"/>
      <c r="K10" s="38"/>
    </row>
    <row r="11" spans="2:11" ht="12.75">
      <c r="B11" s="35" t="s">
        <v>7</v>
      </c>
      <c r="C11" s="36" t="s">
        <v>35</v>
      </c>
      <c r="D11" s="37"/>
      <c r="E11" s="37"/>
      <c r="F11" s="37"/>
      <c r="G11" s="37"/>
      <c r="H11" s="37"/>
      <c r="I11" s="37"/>
      <c r="J11" s="37"/>
      <c r="K11" s="38"/>
    </row>
    <row r="12" spans="2:11" ht="12.75">
      <c r="B12" s="35" t="s">
        <v>8</v>
      </c>
      <c r="C12" s="36" t="s">
        <v>36</v>
      </c>
      <c r="D12" s="37"/>
      <c r="E12" s="37"/>
      <c r="F12" s="37"/>
      <c r="G12" s="37"/>
      <c r="H12" s="37"/>
      <c r="I12" s="37"/>
      <c r="J12" s="37"/>
      <c r="K12" s="38"/>
    </row>
    <row r="13" spans="2:11" ht="12.75">
      <c r="B13" s="35" t="s">
        <v>9</v>
      </c>
      <c r="C13" s="36" t="s">
        <v>37</v>
      </c>
      <c r="D13" s="37"/>
      <c r="E13" s="37"/>
      <c r="F13" s="37"/>
      <c r="G13" s="37"/>
      <c r="H13" s="37"/>
      <c r="I13" s="37"/>
      <c r="J13" s="37"/>
      <c r="K13" s="38"/>
    </row>
    <row r="14" spans="2:11" ht="12.75">
      <c r="B14" s="39" t="s">
        <v>10</v>
      </c>
      <c r="C14" s="40" t="s">
        <v>38</v>
      </c>
      <c r="D14" s="41"/>
      <c r="E14" s="41"/>
      <c r="F14" s="41"/>
      <c r="G14" s="41"/>
      <c r="H14" s="41"/>
      <c r="I14" s="41"/>
      <c r="J14" s="41"/>
      <c r="K14" s="42"/>
    </row>
    <row r="15" spans="2:11" ht="12.75">
      <c r="B15" s="43" t="s">
        <v>39</v>
      </c>
      <c r="C15" s="44" t="s">
        <v>40</v>
      </c>
      <c r="D15" s="45"/>
      <c r="E15" s="45"/>
      <c r="F15" s="45"/>
      <c r="G15" s="45"/>
      <c r="H15" s="45"/>
      <c r="I15" s="45"/>
      <c r="J15" s="45"/>
      <c r="K15" s="46"/>
    </row>
    <row r="16" spans="2:11" ht="13.5" thickBot="1">
      <c r="B16" s="47"/>
      <c r="C16" s="48" t="s">
        <v>41</v>
      </c>
      <c r="D16" s="49"/>
      <c r="E16" s="49"/>
      <c r="F16" s="49"/>
      <c r="G16" s="49"/>
      <c r="H16" s="49"/>
      <c r="I16" s="49"/>
      <c r="J16" s="49"/>
      <c r="K16" s="5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Wagoner</dc:creator>
  <cp:keywords/>
  <dc:description/>
  <cp:lastModifiedBy>Charrison</cp:lastModifiedBy>
  <cp:lastPrinted>2001-02-08T21:22:29Z</cp:lastPrinted>
  <dcterms:created xsi:type="dcterms:W3CDTF">2000-09-06T18:30:25Z</dcterms:created>
  <dcterms:modified xsi:type="dcterms:W3CDTF">2008-03-04T17:06:07Z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